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30120" windowHeight="17900" activeTab="4"/>
  </bookViews>
  <sheets>
    <sheet name="c359" sheetId="1" r:id="rId1"/>
    <sheet name="c360" sheetId="2" r:id="rId2"/>
    <sheet name="c361" sheetId="3" r:id="rId3"/>
    <sheet name="c362" sheetId="4" r:id="rId4"/>
    <sheet name="c363" sheetId="5" r:id="rId5"/>
  </sheets>
  <externalReferences>
    <externalReference r:id="rId8"/>
  </externalReferences>
  <definedNames>
    <definedName name="_xlnm.Print_Area" localSheetId="0">'c359'!$A$1:$O$68</definedName>
    <definedName name="_xlnm.Print_Area" localSheetId="1">'c360'!$A$1:$O$52</definedName>
    <definedName name="_xlnm.Print_Area" localSheetId="2">'c361'!$A$1:$AO$66</definedName>
    <definedName name="_xlnm.Print_Area" localSheetId="3">'c362'!$A$1:$O$68</definedName>
    <definedName name="ddd" localSheetId="1">#REF!</definedName>
    <definedName name="ddd">#REF!</definedName>
    <definedName name="Excel_BuiltIn__FilterDatabase_1" localSheetId="1">#REF!</definedName>
    <definedName name="Excel_BuiltIn__FilterDatabase_1">#REF!</definedName>
    <definedName name="Excel_BuiltIn__FilterDatabase_3" localSheetId="1">#REF!</definedName>
    <definedName name="Excel_BuiltIn__FilterDatabase_3">#REF!</definedName>
    <definedName name="Excel_BuiltIn__FilterDatabase_4" localSheetId="1">'[1]C4'!#REF!</definedName>
    <definedName name="Excel_BuiltIn__FilterDatabase_4">'[1]C4'!#REF!</definedName>
    <definedName name="Excel_BuiltIn_Print_Area_1" localSheetId="1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#REF!</definedName>
    <definedName name="_xlnm.Print_Titles" localSheetId="0">'c359'!$1:$6</definedName>
    <definedName name="_xlnm.Print_Titles" localSheetId="1">'c360'!$1:$6</definedName>
    <definedName name="_xlnm.Print_Titles" localSheetId="3">'c362'!$1:$7</definedName>
    <definedName name="Z_DBFC5A21_4BEE_424C_BC05_B4A8E3102722_.wvu.PrintTitles" localSheetId="0" hidden="1">'c359'!$1:$6</definedName>
    <definedName name="Z_DBFC5A21_4BEE_424C_BC05_B4A8E3102722_.wvu.PrintTitles" localSheetId="1" hidden="1">'c360'!$1:$6</definedName>
    <definedName name="Z_DBFC5A21_4BEE_424C_BC05_B4A8E3102722_.wvu.PrintTitles" localSheetId="3" hidden="1">'c362'!$1:$7</definedName>
  </definedNames>
  <calcPr fullCalcOnLoad="1"/>
</workbook>
</file>

<file path=xl/sharedStrings.xml><?xml version="1.0" encoding="utf-8"?>
<sst xmlns="http://schemas.openxmlformats.org/spreadsheetml/2006/main" count="364" uniqueCount="205">
  <si>
    <t>Familia y Penal Juvenil Grecia</t>
  </si>
  <si>
    <t>Familia y Penal Juvenil San Ramón</t>
  </si>
  <si>
    <t>CARTAGO</t>
  </si>
  <si>
    <t>Familia y Penal Juvenil Cartago</t>
  </si>
  <si>
    <t>Familia y Penal Juvenil Turrialba</t>
  </si>
  <si>
    <t>HEREDIA</t>
  </si>
  <si>
    <t>Familia y Penal Juvenil Heredia</t>
  </si>
  <si>
    <t>GUANACASTE</t>
  </si>
  <si>
    <t>Familia y Penal Juvenil Liberia</t>
  </si>
  <si>
    <t>Familia y Violencia Doméstica de Cañas</t>
  </si>
  <si>
    <t>Familia y Penal Juvenil Nicoya</t>
  </si>
  <si>
    <t>Familia y Penal Juvenil Santa Cruz</t>
  </si>
  <si>
    <t>PUNTARENAS</t>
  </si>
  <si>
    <t xml:space="preserve">Familia y Penal Juvenil Puntarenas </t>
  </si>
  <si>
    <t>Civil y Trabajo Aguirre - Parrita</t>
  </si>
  <si>
    <t>Civil, Trabajo, Familia y Penal Juvenil Buenos Aires</t>
  </si>
  <si>
    <t>Familia y Penal Juvenil Corredores</t>
  </si>
  <si>
    <t xml:space="preserve">Civil y Trabajo Golfito </t>
  </si>
  <si>
    <t>Civil y Trabajo Osa</t>
  </si>
  <si>
    <t>LIMON</t>
  </si>
  <si>
    <t>Familia y Penal Juvenil Limón</t>
  </si>
  <si>
    <t>Familia y Penal Juvenil Pococí</t>
  </si>
  <si>
    <t xml:space="preserve">Juzgado de Familia y Penal Juvenil I Circ. Jud. Zona Sur </t>
  </si>
  <si>
    <t>CASOS ENTRADOS EN MATERIA DE FAMILIA POR CIRCUITO JUDICIAL, SEGÚN TIPO DE ASUNTO DURANTE EL 2012</t>
  </si>
  <si>
    <t>Ejecución de sentencia</t>
  </si>
  <si>
    <t>CUADRO N° 359</t>
  </si>
  <si>
    <t>CUADRO N° 360</t>
  </si>
  <si>
    <t>CUADRO N°361</t>
  </si>
  <si>
    <t>CUADRO N° 362</t>
  </si>
  <si>
    <t>CUADRO N° 363</t>
  </si>
  <si>
    <t>Autorización salida país</t>
  </si>
  <si>
    <t>Conflicto autoridad parental</t>
  </si>
  <si>
    <t>Declaratoria Judicial de abandono</t>
  </si>
  <si>
    <t>Filiación: Investigación de paternidad</t>
  </si>
  <si>
    <t>Filiación: Investigación de maternidad</t>
  </si>
  <si>
    <t>Filiación: Impugnación de paternidad</t>
  </si>
  <si>
    <t>Filiación: Afirmación de paternidad</t>
  </si>
  <si>
    <t>Filiación: Impugnación de reconocimiento</t>
  </si>
  <si>
    <t>Filiación: Declaratoria de extramatrimonialidad</t>
  </si>
  <si>
    <t>Filiación: Impugnación de paternidad declarada en sede adm</t>
  </si>
  <si>
    <t>Filiación: Reconocimiento de Hijo de Mujer Casada contencioso</t>
  </si>
  <si>
    <t>Protección Niñez y Adolescencia</t>
  </si>
  <si>
    <t>Restitución internacional</t>
  </si>
  <si>
    <t>Divorcio por mutuo consentimiento</t>
  </si>
  <si>
    <t>Insanias</t>
  </si>
  <si>
    <t>Depósito</t>
  </si>
  <si>
    <t>Reconocimiento de hijo o de hija de mujer casada no contencioso.</t>
  </si>
  <si>
    <t>Tutela</t>
  </si>
  <si>
    <t>Separación Judicial por mutuo acuerdo</t>
  </si>
  <si>
    <t>Diligencia utilidad y necesidad</t>
  </si>
  <si>
    <t>Modificación de fallos</t>
  </si>
  <si>
    <t>Celebración de matrimonio</t>
  </si>
  <si>
    <t>Rehabilitación del ejercicio aut perental</t>
  </si>
  <si>
    <t>DURACION PROMEDIO DE LAS SENTENCIAS EN MATERIA FAMILIA DURANTE EL 2012</t>
  </si>
  <si>
    <t>Duración promedio</t>
  </si>
  <si>
    <t>10 meses 3 semana</t>
  </si>
  <si>
    <t>11 meses 1 semana</t>
  </si>
  <si>
    <t>26 meses 0 semana</t>
  </si>
  <si>
    <t>8 meses 3 semana</t>
  </si>
  <si>
    <t>4 meses 2 semana</t>
  </si>
  <si>
    <t>12 meses 3 semana</t>
  </si>
  <si>
    <t>19 meses 2 semana</t>
  </si>
  <si>
    <t>12 meses 2 semana</t>
  </si>
  <si>
    <t>9 meses 3 semana</t>
  </si>
  <si>
    <t>7 meses 3 semana</t>
  </si>
  <si>
    <t>13 meses 1 semana</t>
  </si>
  <si>
    <t>8 meses 0 semana</t>
  </si>
  <si>
    <t>4 meses 3 semana</t>
  </si>
  <si>
    <t>3 meses 3 semana</t>
  </si>
  <si>
    <t>5 meses 3 semana</t>
  </si>
  <si>
    <t>9 meses 0 semana</t>
  </si>
  <si>
    <t>11 meses 3 semana</t>
  </si>
  <si>
    <t>7 meses 2 semana</t>
  </si>
  <si>
    <t>16 meses 1 semana</t>
  </si>
  <si>
    <t>8 meses 2 semana</t>
  </si>
  <si>
    <t>6 meses 2 semana</t>
  </si>
  <si>
    <t>26 meses 1 semana</t>
  </si>
  <si>
    <t>5 meses 2 semana</t>
  </si>
  <si>
    <t>MOVIMIENTO OCURRIDO EN MATERIA DE FAMILIA SEGUN PROVINCIA  DURANTE EL 2012</t>
  </si>
  <si>
    <t>SAN JOSE</t>
  </si>
  <si>
    <t>Primero Familia San José</t>
  </si>
  <si>
    <t>Segundo Familia San José</t>
  </si>
  <si>
    <t>Niñez y Adolescencia</t>
  </si>
  <si>
    <t>Civil y Trabajo Puriscal</t>
  </si>
  <si>
    <t>Familia II Circuito San José</t>
  </si>
  <si>
    <t>Civil, Trabajo y Familia  Hatillo</t>
  </si>
  <si>
    <t xml:space="preserve">Familia Desamparados </t>
  </si>
  <si>
    <t>Familia y Penal Juvenil Pérez Zeledón</t>
  </si>
  <si>
    <t>ALAJUELA</t>
  </si>
  <si>
    <t>Familia y Penal Juvenil Alajuela</t>
  </si>
  <si>
    <t>Familia y Penal Juvenil San Carlos</t>
  </si>
  <si>
    <t>Juzgado de Familia de Puntarenas</t>
  </si>
  <si>
    <t>Juzgado Civil, Trabajo y Familia de Aguirre y Parrita</t>
  </si>
  <si>
    <t>Primer Circuito Judicial de la Zona Sur</t>
  </si>
  <si>
    <t>Juzgado de Familia y Penal Juvenil I Circ. Jud. Zona Sur</t>
  </si>
  <si>
    <t>Juzgado Civil, Trabajo y Familia de Buenos Aires</t>
  </si>
  <si>
    <t>Segundo Circuito Judicial de la Zona Sur</t>
  </si>
  <si>
    <t>Juzgado Fam., Penal Juvenil y Viol. Dom. II Cir. Jud. Zona Sur</t>
  </si>
  <si>
    <t>Juzgado Civil, Trabajo y Familia de Golfito</t>
  </si>
  <si>
    <t>Juzgado Civil, Trabajo y Familia de Osa</t>
  </si>
  <si>
    <t>Primer Circuito Judicial de la Zona Atlántica</t>
  </si>
  <si>
    <t>Juzgado de Familia del I Circuito Judicial de la Zona Atlántica</t>
  </si>
  <si>
    <t>Segundo  Circuito Judicial de la Zona Atlántica</t>
  </si>
  <si>
    <t>Juzgado de Fam. Y Penal Juvenil II Circ. Jud. De la Zona Atlántica</t>
  </si>
  <si>
    <t>Elaborado por: Sección de Estadística, Departamento de Planificación.</t>
  </si>
  <si>
    <t>CASOS TERMINADOS EN MATERIA DE FAMILIA DURANTE EL 2012</t>
  </si>
  <si>
    <t>Deser-</t>
  </si>
  <si>
    <t>Incom-</t>
  </si>
  <si>
    <t>Por</t>
  </si>
  <si>
    <t>Demanda</t>
  </si>
  <si>
    <t>Acumulación</t>
  </si>
  <si>
    <t>Desestimiento</t>
  </si>
  <si>
    <t xml:space="preserve">Rechazado </t>
  </si>
  <si>
    <t xml:space="preserve">Remitido </t>
  </si>
  <si>
    <t>Resuelto</t>
  </si>
  <si>
    <t>Archivado</t>
  </si>
  <si>
    <t>Otros</t>
  </si>
  <si>
    <t>ciones</t>
  </si>
  <si>
    <t>petencias</t>
  </si>
  <si>
    <t>Concililación</t>
  </si>
  <si>
    <t>Inadmisible</t>
  </si>
  <si>
    <t>Ad portas</t>
  </si>
  <si>
    <t xml:space="preserve">al Centro </t>
  </si>
  <si>
    <t xml:space="preserve">por el Centro </t>
  </si>
  <si>
    <t>Auto-Sentencia</t>
  </si>
  <si>
    <t>de  Conciliación</t>
  </si>
  <si>
    <t>Segundo Circuito Judicial de San José</t>
  </si>
  <si>
    <t>Tercero Circuito Judicial de San José</t>
  </si>
  <si>
    <t>Primer Circuito Judicial Zona Sur</t>
  </si>
  <si>
    <t>Segundo Circuito Judicial Zona Sur</t>
  </si>
  <si>
    <t>Primer Circuito Judicial Zona Atlántica</t>
  </si>
  <si>
    <t>Segundo Circuito Judicial Zona Atlántica</t>
  </si>
  <si>
    <t xml:space="preserve">Elaborado por: Sección de Estadística, Departamento de Planificación. </t>
  </si>
  <si>
    <t>Abreviados</t>
  </si>
  <si>
    <t>Ordinarios</t>
  </si>
  <si>
    <t>Sumarios</t>
  </si>
  <si>
    <t>Procesos orales / especiales</t>
  </si>
  <si>
    <t>Act judicial no contenciosa</t>
  </si>
  <si>
    <t>Nulidad de matrimonio</t>
  </si>
  <si>
    <t>Divorcio</t>
  </si>
  <si>
    <t>Guarda crianza y educación</t>
  </si>
  <si>
    <t>Interdicción</t>
  </si>
  <si>
    <t>Reconocimiento unión de hecho</t>
  </si>
  <si>
    <t>Separación Judicial</t>
  </si>
  <si>
    <t>Suspensión o privación de la aut. Parental</t>
  </si>
  <si>
    <t>Ordinario de liquidación anticipada</t>
  </si>
  <si>
    <t>Ordinarios otros</t>
  </si>
  <si>
    <t>Sumario de adopción</t>
  </si>
  <si>
    <t>Interrelación familiar</t>
  </si>
  <si>
    <t>Adopciones nacionales</t>
  </si>
  <si>
    <t>Adopciones internacionales</t>
  </si>
  <si>
    <t>MOVIMIENTO OCURRIDO EN MATERIA DE FAMILIA DURANTE EL 2012</t>
  </si>
  <si>
    <t>Activos</t>
  </si>
  <si>
    <t xml:space="preserve"> </t>
  </si>
  <si>
    <t>Entrados</t>
  </si>
  <si>
    <t>Reentrados</t>
  </si>
  <si>
    <t>Fenecidos</t>
  </si>
  <si>
    <t>Abandonados</t>
  </si>
  <si>
    <t>Sentencias Dictadas</t>
  </si>
  <si>
    <t>Auto</t>
  </si>
  <si>
    <t>En trámite</t>
  </si>
  <si>
    <t>En etapa de</t>
  </si>
  <si>
    <t>Juzgado</t>
  </si>
  <si>
    <t>Total</t>
  </si>
  <si>
    <t>En Juicio</t>
  </si>
  <si>
    <t>En Con-</t>
  </si>
  <si>
    <t>En Inci-</t>
  </si>
  <si>
    <t>Sentencia</t>
  </si>
  <si>
    <t>2a Instan.</t>
  </si>
  <si>
    <t>Ejecución</t>
  </si>
  <si>
    <t>Principal</t>
  </si>
  <si>
    <t>ciliación</t>
  </si>
  <si>
    <t>dentes</t>
  </si>
  <si>
    <t>TOTAL</t>
  </si>
  <si>
    <t>Primer Circuito Judicial de San José</t>
  </si>
  <si>
    <t>Juzgado Primero de Familia de San José</t>
  </si>
  <si>
    <t>Juzgado Segundo de Familia de San José</t>
  </si>
  <si>
    <t>Juzgado de Familia, de Niñez y Adolescencia</t>
  </si>
  <si>
    <t>Juzgado Civil, Trabajo y Familia de Puriscal</t>
  </si>
  <si>
    <t xml:space="preserve">Juzgado Civil, Trabajo y Familia de Puriscal </t>
  </si>
  <si>
    <t>Segundo  Circuito Judicial de San José</t>
  </si>
  <si>
    <t>Juzgado de Familia II Circuito Jud. de San José</t>
  </si>
  <si>
    <t>Tercer Circuito Judicial de San José</t>
  </si>
  <si>
    <t xml:space="preserve">Juzgado Civil, Trab. y Fam. Hatillo, San Seb. y Alajuelita </t>
  </si>
  <si>
    <t>Juzgado Civil, Trab. y Fam. Hatillo, San Seb. y Alajuelita</t>
  </si>
  <si>
    <t>Juzgado Familia III Circ. Jud. De San José</t>
  </si>
  <si>
    <t>Primer Circuito Judicial de Alajuela</t>
  </si>
  <si>
    <t>Juzgado de Familia del I Circuito Jud. De Alajuela</t>
  </si>
  <si>
    <t>Segundo Circuito Judicial de Alajuela</t>
  </si>
  <si>
    <t>Juzgado Familia y Penal Juvenil II Circ. Jud. De Alajuela</t>
  </si>
  <si>
    <t>Tercer Circuito Judicial de Alajuela</t>
  </si>
  <si>
    <t>Juzgado de Familia, Penal Juv. Y Viol. Dom. De Grecia</t>
  </si>
  <si>
    <t>Juz. Fam., Penal Juv. Y Viol. Dom. III Circ. Jud. Alajuela (San Ramón)</t>
  </si>
  <si>
    <t>Circuito Judicial de Cartago</t>
  </si>
  <si>
    <t>Juzgado de Familia de Cartago</t>
  </si>
  <si>
    <t>Juzgado Familia, Penal Juv. Y Viol. Dom. De Turrialba</t>
  </si>
  <si>
    <t>Circuito Judicial de Heredia</t>
  </si>
  <si>
    <t>Juzgado de Familia de Heredia</t>
  </si>
  <si>
    <t>Primer Circuito Judicial de Guanacaste</t>
  </si>
  <si>
    <t>Juzgado de Fam. Penal Juvenil y Viol. Dom. I Circ. Jud. Guanacaste</t>
  </si>
  <si>
    <t>Juzgado de Familia, Penal Juvenil y Violencia Dom. De Cañas</t>
  </si>
  <si>
    <t>Segundo Circuito Judicial de Guanacaste</t>
  </si>
  <si>
    <t>Juzgado Fam. Penal Juvenil y Viol. Dom. II Circ. Jud. Guanacaste</t>
  </si>
  <si>
    <t>Juzgado de Familia, Penal Juv. Y Viol. Dom. De Santa Cruz</t>
  </si>
  <si>
    <t>Circuito Judicial de Puntarenas</t>
  </si>
</sst>
</file>

<file path=xl/styles.xml><?xml version="1.0" encoding="utf-8"?>
<styleSheet xmlns="http://schemas.openxmlformats.org/spreadsheetml/2006/main">
  <numFmts count="43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0_)"/>
    <numFmt numFmtId="195" formatCode="0_)"/>
    <numFmt numFmtId="196" formatCode="_([$€]* #,##0.00_);_([$€]* \(#,##0.00\);_([$€]* \-??_);_(@_)"/>
    <numFmt numFmtId="197" formatCode="0.0"/>
    <numFmt numFmtId="198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0" fontId="0" fillId="0" borderId="0" applyNumberFormat="0" applyFill="0" applyBorder="0" applyAlignment="0" applyProtection="0"/>
    <xf numFmtId="19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/>
    </xf>
    <xf numFmtId="0" fontId="19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fill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3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14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5" xfId="0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2" fillId="11" borderId="0" xfId="0" applyFont="1" applyFill="1" applyAlignment="1" applyProtection="1">
      <alignment horizontal="center"/>
      <protection/>
    </xf>
    <xf numFmtId="0" fontId="23" fillId="11" borderId="0" xfId="0" applyFont="1" applyFill="1" applyAlignment="1">
      <alignment/>
    </xf>
    <xf numFmtId="194" fontId="22" fillId="11" borderId="17" xfId="0" applyNumberFormat="1" applyFont="1" applyFill="1" applyBorder="1" applyAlignment="1" applyProtection="1">
      <alignment horizontal="center"/>
      <protection/>
    </xf>
    <xf numFmtId="0" fontId="22" fillId="11" borderId="18" xfId="0" applyFont="1" applyFill="1" applyBorder="1" applyAlignment="1" applyProtection="1">
      <alignment horizontal="center"/>
      <protection/>
    </xf>
    <xf numFmtId="0" fontId="22" fillId="11" borderId="19" xfId="0" applyFont="1" applyFill="1" applyBorder="1" applyAlignment="1" applyProtection="1">
      <alignment horizontal="centerContinuous"/>
      <protection/>
    </xf>
    <xf numFmtId="0" fontId="22" fillId="11" borderId="18" xfId="0" applyFont="1" applyFill="1" applyBorder="1" applyAlignment="1" applyProtection="1">
      <alignment horizontal="centerContinuous"/>
      <protection/>
    </xf>
    <xf numFmtId="0" fontId="22" fillId="11" borderId="20" xfId="0" applyFont="1" applyFill="1" applyBorder="1" applyAlignment="1" applyProtection="1">
      <alignment horizontal="center"/>
      <protection/>
    </xf>
    <xf numFmtId="0" fontId="22" fillId="11" borderId="14" xfId="0" applyFont="1" applyFill="1" applyBorder="1" applyAlignment="1">
      <alignment horizontal="center"/>
    </xf>
    <xf numFmtId="14" fontId="22" fillId="11" borderId="10" xfId="0" applyNumberFormat="1" applyFont="1" applyFill="1" applyBorder="1" applyAlignment="1" applyProtection="1">
      <alignment horizontal="center"/>
      <protection locked="0"/>
    </xf>
    <xf numFmtId="0" fontId="22" fillId="11" borderId="10" xfId="0" applyFont="1" applyFill="1" applyBorder="1" applyAlignment="1">
      <alignment horizontal="center"/>
    </xf>
    <xf numFmtId="0" fontId="22" fillId="11" borderId="10" xfId="0" applyFont="1" applyFill="1" applyBorder="1" applyAlignment="1" applyProtection="1">
      <alignment horizontal="fill"/>
      <protection/>
    </xf>
    <xf numFmtId="0" fontId="22" fillId="11" borderId="18" xfId="0" applyFont="1" applyFill="1" applyBorder="1" applyAlignment="1">
      <alignment horizontal="center"/>
    </xf>
    <xf numFmtId="0" fontId="22" fillId="11" borderId="10" xfId="0" applyFont="1" applyFill="1" applyBorder="1" applyAlignment="1" applyProtection="1">
      <alignment horizontal="center"/>
      <protection/>
    </xf>
    <xf numFmtId="0" fontId="23" fillId="11" borderId="10" xfId="0" applyFont="1" applyFill="1" applyBorder="1" applyAlignment="1">
      <alignment/>
    </xf>
    <xf numFmtId="0" fontId="22" fillId="11" borderId="13" xfId="0" applyFont="1" applyFill="1" applyBorder="1" applyAlignment="1">
      <alignment horizontal="center"/>
    </xf>
    <xf numFmtId="0" fontId="22" fillId="11" borderId="15" xfId="0" applyFont="1" applyFill="1" applyBorder="1" applyAlignment="1" applyProtection="1">
      <alignment horizontal="fill"/>
      <protection/>
    </xf>
    <xf numFmtId="0" fontId="22" fillId="11" borderId="12" xfId="0" applyFont="1" applyFill="1" applyBorder="1" applyAlignment="1" applyProtection="1">
      <alignment horizontal="center"/>
      <protection/>
    </xf>
    <xf numFmtId="0" fontId="23" fillId="11" borderId="12" xfId="0" applyFont="1" applyFill="1" applyBorder="1" applyAlignment="1">
      <alignment/>
    </xf>
    <xf numFmtId="0" fontId="23" fillId="11" borderId="16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fill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 horizontal="center"/>
    </xf>
    <xf numFmtId="0" fontId="22" fillId="11" borderId="0" xfId="0" applyFont="1" applyFill="1" applyBorder="1" applyAlignment="1" applyProtection="1">
      <alignment horizontal="fill"/>
      <protection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0" fontId="23" fillId="0" borderId="10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14" xfId="0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22" fillId="11" borderId="0" xfId="0" applyFont="1" applyFill="1" applyAlignment="1">
      <alignment horizontal="center"/>
    </xf>
    <xf numFmtId="0" fontId="23" fillId="11" borderId="0" xfId="0" applyFont="1" applyFill="1" applyAlignment="1">
      <alignment horizontal="center"/>
    </xf>
    <xf numFmtId="0" fontId="22" fillId="11" borderId="17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22" fillId="11" borderId="21" xfId="0" applyFont="1" applyFill="1" applyBorder="1" applyAlignment="1">
      <alignment horizontal="center"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21" xfId="0" applyFont="1" applyFill="1" applyBorder="1" applyAlignment="1">
      <alignment horizontal="center"/>
    </xf>
    <xf numFmtId="0" fontId="22" fillId="11" borderId="22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horizontal="center" vertical="center" wrapText="1"/>
    </xf>
    <xf numFmtId="0" fontId="22" fillId="11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 applyProtection="1">
      <alignment horizontal="center"/>
      <protection/>
    </xf>
    <xf numFmtId="0" fontId="24" fillId="0" borderId="2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>
      <alignment/>
    </xf>
    <xf numFmtId="0" fontId="22" fillId="11" borderId="0" xfId="0" applyFont="1" applyFill="1" applyAlignment="1" applyProtection="1">
      <alignment horizontal="center" vertical="center" wrapText="1"/>
      <protection/>
    </xf>
    <xf numFmtId="0" fontId="27" fillId="11" borderId="0" xfId="0" applyFont="1" applyFill="1" applyAlignment="1">
      <alignment horizontal="center" vertical="center" wrapText="1"/>
    </xf>
    <xf numFmtId="0" fontId="22" fillId="11" borderId="0" xfId="0" applyFont="1" applyFill="1" applyAlignment="1" applyProtection="1">
      <alignment horizontal="center"/>
      <protection/>
    </xf>
    <xf numFmtId="0" fontId="27" fillId="11" borderId="0" xfId="0" applyFont="1" applyFill="1" applyAlignment="1">
      <alignment horizontal="center"/>
    </xf>
    <xf numFmtId="0" fontId="22" fillId="11" borderId="17" xfId="0" applyFont="1" applyFill="1" applyBorder="1" applyAlignment="1">
      <alignment horizontal="center"/>
    </xf>
    <xf numFmtId="0" fontId="22" fillId="11" borderId="24" xfId="0" applyFont="1" applyFill="1" applyBorder="1" applyAlignment="1">
      <alignment horizontal="center"/>
    </xf>
    <xf numFmtId="0" fontId="22" fillId="11" borderId="0" xfId="0" applyFont="1" applyFill="1" applyBorder="1" applyAlignment="1" applyProtection="1">
      <alignment horizontal="center"/>
      <protection/>
    </xf>
    <xf numFmtId="0" fontId="22" fillId="11" borderId="13" xfId="0" applyFont="1" applyFill="1" applyBorder="1" applyAlignment="1" applyProtection="1">
      <alignment horizontal="center"/>
      <protection/>
    </xf>
    <xf numFmtId="0" fontId="22" fillId="11" borderId="0" xfId="0" applyFont="1" applyFill="1" applyBorder="1" applyAlignment="1">
      <alignment horizontal="center"/>
    </xf>
    <xf numFmtId="0" fontId="22" fillId="11" borderId="11" xfId="0" applyFont="1" applyFill="1" applyBorder="1" applyAlignment="1" applyProtection="1">
      <alignment horizontal="center"/>
      <protection/>
    </xf>
    <xf numFmtId="0" fontId="22" fillId="11" borderId="16" xfId="0" applyFont="1" applyFill="1" applyBorder="1" applyAlignment="1" applyProtection="1">
      <alignment horizontal="center"/>
      <protection/>
    </xf>
    <xf numFmtId="0" fontId="22" fillId="11" borderId="12" xfId="0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2" fontId="22" fillId="11" borderId="22" xfId="0" applyNumberFormat="1" applyFont="1" applyFill="1" applyBorder="1" applyAlignment="1">
      <alignment horizontal="center" vertical="center" wrapText="1"/>
    </xf>
    <xf numFmtId="2" fontId="22" fillId="11" borderId="19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mpo de la tabla dinámica" xfId="41"/>
    <cellStyle name="Categoría de la tabla dinámica" xfId="42"/>
    <cellStyle name="Categoría del Piloto de Datos" xfId="43"/>
    <cellStyle name="Check Cell" xfId="44"/>
    <cellStyle name="Esquina de la tabla dinámica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Followed Hyperlink" xfId="54"/>
    <cellStyle name="Input" xfId="55"/>
    <cellStyle name="Linked Cell" xfId="56"/>
    <cellStyle name="Comma" xfId="57"/>
    <cellStyle name="Comma [0]" xfId="58"/>
    <cellStyle name="Currency" xfId="59"/>
    <cellStyle name="Currency [0]" xfId="60"/>
    <cellStyle name="Neutral" xfId="61"/>
    <cellStyle name="Note" xfId="62"/>
    <cellStyle name="Output" xfId="63"/>
    <cellStyle name="Piloto de Datos Ángulo" xfId="64"/>
    <cellStyle name="Piloto de Datos Campo" xfId="65"/>
    <cellStyle name="Piloto de Datos Resultado" xfId="66"/>
    <cellStyle name="Piloto de Datos Título" xfId="67"/>
    <cellStyle name="Piloto de Datos Valor" xfId="68"/>
    <cellStyle name="Percent" xfId="69"/>
    <cellStyle name="Resultado de la tabla dinámica" xfId="70"/>
    <cellStyle name="Title" xfId="71"/>
    <cellStyle name="Título de la tabla dinámica" xfId="72"/>
    <cellStyle name="Total" xfId="73"/>
    <cellStyle name="Valor de la tabla dinámica" xfId="74"/>
    <cellStyle name="Warning Text" xfId="75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zoomScale="55" zoomScaleNormal="55" zoomScaleSheetLayoutView="55" workbookViewId="0" topLeftCell="A1">
      <pane xSplit="1" ySplit="9" topLeftCell="B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O7"/>
    </sheetView>
  </sheetViews>
  <sheetFormatPr defaultColWidth="11.57421875" defaultRowHeight="20.25" customHeight="1"/>
  <cols>
    <col min="1" max="1" width="90.8515625" style="18" customWidth="1"/>
    <col min="2" max="5" width="21.28125" style="18" bestFit="1" customWidth="1"/>
    <col min="6" max="6" width="21.8515625" style="18" bestFit="1" customWidth="1"/>
    <col min="7" max="7" width="9.28125" style="18" bestFit="1" customWidth="1"/>
    <col min="8" max="8" width="15.421875" style="18" bestFit="1" customWidth="1"/>
    <col min="9" max="9" width="14.7109375" style="18" bestFit="1" customWidth="1"/>
    <col min="10" max="10" width="13.28125" style="18" bestFit="1" customWidth="1"/>
    <col min="11" max="15" width="21.28125" style="18" bestFit="1" customWidth="1"/>
    <col min="16" max="16384" width="11.421875" style="18" customWidth="1"/>
  </cols>
  <sheetData>
    <row r="1" ht="15">
      <c r="A1" s="17" t="s">
        <v>25</v>
      </c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5" ht="20.25" customHeight="1">
      <c r="A3" s="48" t="s">
        <v>151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0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 ht="20.25" customHeight="1">
      <c r="A5" s="50" t="s">
        <v>153</v>
      </c>
      <c r="B5" s="51" t="s">
        <v>152</v>
      </c>
      <c r="C5" s="51" t="s">
        <v>154</v>
      </c>
      <c r="D5" s="51" t="s">
        <v>155</v>
      </c>
      <c r="E5" s="51" t="s">
        <v>156</v>
      </c>
      <c r="F5" s="51" t="s">
        <v>157</v>
      </c>
      <c r="G5" s="52" t="s">
        <v>158</v>
      </c>
      <c r="H5" s="52"/>
      <c r="I5" s="52"/>
      <c r="J5" s="53"/>
      <c r="K5" s="51" t="s">
        <v>159</v>
      </c>
      <c r="L5" s="51" t="s">
        <v>154</v>
      </c>
      <c r="M5" s="51" t="s">
        <v>152</v>
      </c>
      <c r="N5" s="51" t="s">
        <v>160</v>
      </c>
      <c r="O5" s="54" t="s">
        <v>161</v>
      </c>
      <c r="Q5" s="19"/>
    </row>
    <row r="6" spans="1:17" ht="20.25" customHeight="1">
      <c r="A6" s="55" t="s">
        <v>162</v>
      </c>
      <c r="B6" s="56">
        <v>40909</v>
      </c>
      <c r="C6" s="57" t="s">
        <v>153</v>
      </c>
      <c r="D6" s="57"/>
      <c r="E6" s="58"/>
      <c r="F6" s="58"/>
      <c r="G6" s="57" t="s">
        <v>163</v>
      </c>
      <c r="H6" s="57" t="s">
        <v>164</v>
      </c>
      <c r="I6" s="59" t="s">
        <v>165</v>
      </c>
      <c r="J6" s="59" t="s">
        <v>166</v>
      </c>
      <c r="K6" s="60" t="s">
        <v>167</v>
      </c>
      <c r="L6" s="60" t="s">
        <v>168</v>
      </c>
      <c r="M6" s="56">
        <v>41274</v>
      </c>
      <c r="N6" s="61"/>
      <c r="O6" s="62" t="s">
        <v>169</v>
      </c>
      <c r="Q6" s="19"/>
    </row>
    <row r="7" spans="1:17" ht="20.25" customHeight="1">
      <c r="A7" s="63"/>
      <c r="B7" s="64"/>
      <c r="C7" s="64"/>
      <c r="D7" s="64"/>
      <c r="E7" s="64" t="s">
        <v>153</v>
      </c>
      <c r="F7" s="64"/>
      <c r="G7" s="64"/>
      <c r="H7" s="64" t="s">
        <v>170</v>
      </c>
      <c r="I7" s="64" t="s">
        <v>171</v>
      </c>
      <c r="J7" s="64" t="s">
        <v>172</v>
      </c>
      <c r="K7" s="64" t="s">
        <v>153</v>
      </c>
      <c r="L7" s="64"/>
      <c r="M7" s="64"/>
      <c r="N7" s="65"/>
      <c r="O7" s="66"/>
      <c r="Q7" s="19"/>
    </row>
    <row r="8" spans="1:17" ht="20.2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Q8" s="19"/>
    </row>
    <row r="9" spans="1:17" ht="20.25" customHeight="1">
      <c r="A9" s="29" t="s">
        <v>173</v>
      </c>
      <c r="B9" s="21">
        <f aca="true" t="shared" si="0" ref="B9:O9">B11+B17+B20+B24+B27+B30+B34+B38+B41+B45+B49+B53+B57+B62+B65</f>
        <v>17707</v>
      </c>
      <c r="C9" s="21">
        <f t="shared" si="0"/>
        <v>27411</v>
      </c>
      <c r="D9" s="21">
        <f t="shared" si="0"/>
        <v>2033</v>
      </c>
      <c r="E9" s="21">
        <f t="shared" si="0"/>
        <v>26320</v>
      </c>
      <c r="F9" s="21">
        <f t="shared" si="0"/>
        <v>2611</v>
      </c>
      <c r="G9" s="21">
        <f t="shared" si="0"/>
        <v>9319</v>
      </c>
      <c r="H9" s="21">
        <f t="shared" si="0"/>
        <v>7828</v>
      </c>
      <c r="I9" s="21">
        <f t="shared" si="0"/>
        <v>1224</v>
      </c>
      <c r="J9" s="21">
        <f t="shared" si="0"/>
        <v>267</v>
      </c>
      <c r="K9" s="21">
        <f t="shared" si="0"/>
        <v>8756</v>
      </c>
      <c r="L9" s="21">
        <f t="shared" si="0"/>
        <v>6943</v>
      </c>
      <c r="M9" s="21">
        <f t="shared" si="0"/>
        <v>18220</v>
      </c>
      <c r="N9" s="21">
        <f t="shared" si="0"/>
        <v>17958</v>
      </c>
      <c r="O9" s="30">
        <f t="shared" si="0"/>
        <v>262</v>
      </c>
      <c r="Q9" s="19"/>
    </row>
    <row r="10" spans="1:17" ht="20.2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32"/>
      <c r="O10" s="33"/>
      <c r="Q10" s="19"/>
    </row>
    <row r="11" spans="1:17" ht="20.25" customHeight="1">
      <c r="A11" s="34" t="s">
        <v>174</v>
      </c>
      <c r="B11" s="21">
        <v>2831</v>
      </c>
      <c r="C11" s="21">
        <v>4274</v>
      </c>
      <c r="D11" s="21">
        <v>284</v>
      </c>
      <c r="E11" s="21">
        <v>4110</v>
      </c>
      <c r="F11" s="21">
        <v>137</v>
      </c>
      <c r="G11" s="21">
        <v>1295</v>
      </c>
      <c r="H11" s="21">
        <v>1128</v>
      </c>
      <c r="I11" s="21">
        <v>126</v>
      </c>
      <c r="J11" s="21">
        <v>41</v>
      </c>
      <c r="K11" s="21">
        <v>1529</v>
      </c>
      <c r="L11" s="21">
        <v>791</v>
      </c>
      <c r="M11" s="21">
        <v>3142</v>
      </c>
      <c r="N11" s="21">
        <v>3095</v>
      </c>
      <c r="O11" s="30">
        <v>47</v>
      </c>
      <c r="Q11" s="19"/>
    </row>
    <row r="12" spans="1:17" s="17" customFormat="1" ht="20.25" customHeight="1">
      <c r="A12" s="9" t="s">
        <v>175</v>
      </c>
      <c r="B12" s="11">
        <v>843</v>
      </c>
      <c r="C12" s="11">
        <v>1567</v>
      </c>
      <c r="D12" s="11">
        <v>100</v>
      </c>
      <c r="E12" s="11">
        <v>1415</v>
      </c>
      <c r="F12" s="11">
        <v>66</v>
      </c>
      <c r="G12" s="11">
        <v>397</v>
      </c>
      <c r="H12" s="11">
        <v>293</v>
      </c>
      <c r="I12" s="11">
        <v>73</v>
      </c>
      <c r="J12" s="11">
        <v>31</v>
      </c>
      <c r="K12" s="11">
        <v>652</v>
      </c>
      <c r="L12" s="11">
        <v>354</v>
      </c>
      <c r="M12" s="32">
        <v>1029</v>
      </c>
      <c r="N12" s="11">
        <v>1018</v>
      </c>
      <c r="O12" s="35">
        <v>11</v>
      </c>
      <c r="P12" s="36"/>
      <c r="Q12" s="36"/>
    </row>
    <row r="13" spans="1:17" s="17" customFormat="1" ht="20.25" customHeight="1">
      <c r="A13" s="9" t="s">
        <v>176</v>
      </c>
      <c r="B13" s="11">
        <v>1385</v>
      </c>
      <c r="C13" s="11">
        <v>1572</v>
      </c>
      <c r="D13" s="11">
        <v>98</v>
      </c>
      <c r="E13" s="11">
        <v>1657</v>
      </c>
      <c r="F13" s="11">
        <v>11</v>
      </c>
      <c r="G13" s="11">
        <v>339</v>
      </c>
      <c r="H13" s="11">
        <v>283</v>
      </c>
      <c r="I13" s="11">
        <v>46</v>
      </c>
      <c r="J13" s="11">
        <v>10</v>
      </c>
      <c r="K13" s="11">
        <v>716</v>
      </c>
      <c r="L13" s="11">
        <v>358</v>
      </c>
      <c r="M13" s="32">
        <v>1387</v>
      </c>
      <c r="N13" s="11">
        <v>1355</v>
      </c>
      <c r="O13" s="35">
        <v>32</v>
      </c>
      <c r="P13" s="36"/>
      <c r="Q13" s="36"/>
    </row>
    <row r="14" spans="1:17" s="17" customFormat="1" ht="20.25" customHeight="1">
      <c r="A14" s="9" t="s">
        <v>177</v>
      </c>
      <c r="B14" s="11">
        <v>515</v>
      </c>
      <c r="C14" s="11">
        <v>762</v>
      </c>
      <c r="D14" s="11">
        <v>58</v>
      </c>
      <c r="E14" s="11">
        <v>713</v>
      </c>
      <c r="F14" s="11">
        <v>39</v>
      </c>
      <c r="G14" s="11">
        <v>424</v>
      </c>
      <c r="H14" s="11">
        <v>424</v>
      </c>
      <c r="I14" s="11">
        <v>0</v>
      </c>
      <c r="J14" s="11">
        <v>0</v>
      </c>
      <c r="K14" s="11">
        <v>0</v>
      </c>
      <c r="L14" s="11">
        <v>0</v>
      </c>
      <c r="M14" s="32">
        <v>583</v>
      </c>
      <c r="N14" s="11">
        <v>583</v>
      </c>
      <c r="O14" s="35">
        <v>0</v>
      </c>
      <c r="P14" s="36"/>
      <c r="Q14" s="36"/>
    </row>
    <row r="15" spans="1:17" s="17" customFormat="1" ht="20.25" customHeight="1">
      <c r="A15" s="9" t="s">
        <v>179</v>
      </c>
      <c r="B15" s="11">
        <v>88</v>
      </c>
      <c r="C15" s="11">
        <v>373</v>
      </c>
      <c r="D15" s="11">
        <v>28</v>
      </c>
      <c r="E15" s="11">
        <v>325</v>
      </c>
      <c r="F15" s="11">
        <v>21</v>
      </c>
      <c r="G15" s="11">
        <v>135</v>
      </c>
      <c r="H15" s="11">
        <v>128</v>
      </c>
      <c r="I15" s="11">
        <v>7</v>
      </c>
      <c r="J15" s="11">
        <v>0</v>
      </c>
      <c r="K15" s="11">
        <v>161</v>
      </c>
      <c r="L15" s="11">
        <v>79</v>
      </c>
      <c r="M15" s="32">
        <v>143</v>
      </c>
      <c r="N15" s="11">
        <v>139</v>
      </c>
      <c r="O15" s="35">
        <v>4</v>
      </c>
      <c r="P15" s="36"/>
      <c r="Q15" s="36"/>
    </row>
    <row r="16" spans="1:17" s="17" customFormat="1" ht="20.25" customHeight="1">
      <c r="A16" s="3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5"/>
      <c r="P16" s="36"/>
      <c r="Q16" s="36"/>
    </row>
    <row r="17" spans="1:17" s="17" customFormat="1" ht="20.25" customHeight="1">
      <c r="A17" s="34" t="s">
        <v>180</v>
      </c>
      <c r="B17" s="21">
        <v>1664</v>
      </c>
      <c r="C17" s="21">
        <v>3250</v>
      </c>
      <c r="D17" s="21">
        <v>150</v>
      </c>
      <c r="E17" s="21">
        <v>2742</v>
      </c>
      <c r="F17" s="21">
        <v>870</v>
      </c>
      <c r="G17" s="21">
        <v>543</v>
      </c>
      <c r="H17" s="21">
        <v>407</v>
      </c>
      <c r="I17" s="21">
        <v>123</v>
      </c>
      <c r="J17" s="21">
        <v>13</v>
      </c>
      <c r="K17" s="21">
        <v>1126</v>
      </c>
      <c r="L17" s="21">
        <v>605</v>
      </c>
      <c r="M17" s="21">
        <v>1452</v>
      </c>
      <c r="N17" s="21">
        <v>1445</v>
      </c>
      <c r="O17" s="30">
        <v>7</v>
      </c>
      <c r="P17" s="36"/>
      <c r="Q17" s="36"/>
    </row>
    <row r="18" spans="1:17" s="17" customFormat="1" ht="20.25" customHeight="1">
      <c r="A18" s="9" t="s">
        <v>181</v>
      </c>
      <c r="B18" s="11">
        <v>1664</v>
      </c>
      <c r="C18" s="11">
        <v>3250</v>
      </c>
      <c r="D18" s="11">
        <v>150</v>
      </c>
      <c r="E18" s="11">
        <v>2742</v>
      </c>
      <c r="F18" s="11">
        <v>870</v>
      </c>
      <c r="G18" s="11">
        <v>543</v>
      </c>
      <c r="H18" s="11">
        <v>407</v>
      </c>
      <c r="I18" s="11">
        <v>123</v>
      </c>
      <c r="J18" s="11">
        <v>13</v>
      </c>
      <c r="K18" s="11">
        <v>1126</v>
      </c>
      <c r="L18" s="11">
        <v>605</v>
      </c>
      <c r="M18" s="32">
        <v>1452</v>
      </c>
      <c r="N18" s="11">
        <v>1445</v>
      </c>
      <c r="O18" s="35">
        <v>7</v>
      </c>
      <c r="P18" s="36"/>
      <c r="Q18" s="36"/>
    </row>
    <row r="19" spans="1:17" s="17" customFormat="1" ht="20.25" customHeight="1">
      <c r="A19" s="3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35"/>
      <c r="P19" s="36"/>
      <c r="Q19" s="36"/>
    </row>
    <row r="20" spans="1:17" s="17" customFormat="1" ht="20.25" customHeight="1">
      <c r="A20" s="34" t="s">
        <v>182</v>
      </c>
      <c r="B20" s="21">
        <v>2059</v>
      </c>
      <c r="C20" s="21">
        <v>2462</v>
      </c>
      <c r="D20" s="21">
        <v>306</v>
      </c>
      <c r="E20" s="21">
        <v>2314</v>
      </c>
      <c r="F20" s="21">
        <v>298</v>
      </c>
      <c r="G20" s="21">
        <v>771</v>
      </c>
      <c r="H20" s="21">
        <v>554</v>
      </c>
      <c r="I20" s="21">
        <v>164</v>
      </c>
      <c r="J20" s="21">
        <v>53</v>
      </c>
      <c r="K20" s="21">
        <v>1132</v>
      </c>
      <c r="L20" s="21">
        <v>887</v>
      </c>
      <c r="M20" s="21">
        <v>2215</v>
      </c>
      <c r="N20" s="21">
        <v>2195</v>
      </c>
      <c r="O20" s="30">
        <v>20</v>
      </c>
      <c r="P20" s="36"/>
      <c r="Q20" s="36"/>
    </row>
    <row r="21" spans="1:17" s="17" customFormat="1" ht="20.25" customHeight="1">
      <c r="A21" s="9" t="s">
        <v>183</v>
      </c>
      <c r="B21" s="11">
        <v>1275</v>
      </c>
      <c r="C21" s="11">
        <v>887</v>
      </c>
      <c r="D21" s="11">
        <v>4</v>
      </c>
      <c r="E21" s="11">
        <v>637</v>
      </c>
      <c r="F21" s="11">
        <v>0</v>
      </c>
      <c r="G21" s="11">
        <v>153</v>
      </c>
      <c r="H21" s="11">
        <v>110</v>
      </c>
      <c r="I21" s="11">
        <v>37</v>
      </c>
      <c r="J21" s="11">
        <v>6</v>
      </c>
      <c r="K21" s="11">
        <v>311</v>
      </c>
      <c r="L21" s="11">
        <v>385</v>
      </c>
      <c r="M21" s="32">
        <v>1529</v>
      </c>
      <c r="N21" s="11">
        <v>1528</v>
      </c>
      <c r="O21" s="35">
        <v>1</v>
      </c>
      <c r="P21" s="36"/>
      <c r="Q21" s="36"/>
    </row>
    <row r="22" spans="1:17" s="17" customFormat="1" ht="20.25" customHeight="1">
      <c r="A22" s="9" t="s">
        <v>185</v>
      </c>
      <c r="B22" s="11">
        <v>784</v>
      </c>
      <c r="C22" s="11">
        <v>1575</v>
      </c>
      <c r="D22" s="11">
        <v>302</v>
      </c>
      <c r="E22" s="11">
        <v>1677</v>
      </c>
      <c r="F22" s="11">
        <v>298</v>
      </c>
      <c r="G22" s="11">
        <v>618</v>
      </c>
      <c r="H22" s="11">
        <v>444</v>
      </c>
      <c r="I22" s="11">
        <v>127</v>
      </c>
      <c r="J22" s="11">
        <v>47</v>
      </c>
      <c r="K22" s="11">
        <v>821</v>
      </c>
      <c r="L22" s="11">
        <v>502</v>
      </c>
      <c r="M22" s="32">
        <v>686</v>
      </c>
      <c r="N22" s="11">
        <v>667</v>
      </c>
      <c r="O22" s="35">
        <v>19</v>
      </c>
      <c r="P22" s="36"/>
      <c r="Q22" s="36"/>
    </row>
    <row r="23" spans="1:17" ht="20.25" customHeight="1">
      <c r="A23" s="38"/>
      <c r="B23" s="22"/>
      <c r="C23" s="11"/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35"/>
      <c r="Q23" s="19"/>
    </row>
    <row r="24" spans="1:17" s="17" customFormat="1" ht="20.25" customHeight="1">
      <c r="A24" s="34" t="s">
        <v>186</v>
      </c>
      <c r="B24" s="21">
        <v>1304</v>
      </c>
      <c r="C24" s="21">
        <v>2194</v>
      </c>
      <c r="D24" s="21">
        <v>171</v>
      </c>
      <c r="E24" s="21">
        <v>2185</v>
      </c>
      <c r="F24" s="21">
        <v>339</v>
      </c>
      <c r="G24" s="21">
        <v>798</v>
      </c>
      <c r="H24" s="21">
        <v>664</v>
      </c>
      <c r="I24" s="21">
        <v>134</v>
      </c>
      <c r="J24" s="21">
        <v>0</v>
      </c>
      <c r="K24" s="21">
        <v>879</v>
      </c>
      <c r="L24" s="21">
        <v>542</v>
      </c>
      <c r="M24" s="21">
        <v>1145</v>
      </c>
      <c r="N24" s="21">
        <v>1118</v>
      </c>
      <c r="O24" s="30">
        <v>27</v>
      </c>
      <c r="P24" s="36"/>
      <c r="Q24" s="36"/>
    </row>
    <row r="25" spans="1:17" s="17" customFormat="1" ht="20.25" customHeight="1">
      <c r="A25" s="9" t="s">
        <v>187</v>
      </c>
      <c r="B25" s="11">
        <v>1304</v>
      </c>
      <c r="C25" s="11">
        <v>2194</v>
      </c>
      <c r="D25" s="11">
        <v>171</v>
      </c>
      <c r="E25" s="11">
        <v>2185</v>
      </c>
      <c r="F25" s="11">
        <v>339</v>
      </c>
      <c r="G25" s="11">
        <v>798</v>
      </c>
      <c r="H25" s="11">
        <v>664</v>
      </c>
      <c r="I25" s="11">
        <v>134</v>
      </c>
      <c r="J25" s="11">
        <v>0</v>
      </c>
      <c r="K25" s="11">
        <v>879</v>
      </c>
      <c r="L25" s="11">
        <v>542</v>
      </c>
      <c r="M25" s="32">
        <v>1145</v>
      </c>
      <c r="N25" s="11">
        <v>1118</v>
      </c>
      <c r="O25" s="35">
        <v>27</v>
      </c>
      <c r="P25" s="36"/>
      <c r="Q25" s="36"/>
    </row>
    <row r="26" spans="1:17" s="17" customFormat="1" ht="20.25" customHeight="1">
      <c r="A26" s="3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5"/>
      <c r="P26" s="36"/>
      <c r="Q26" s="36"/>
    </row>
    <row r="27" spans="1:17" s="17" customFormat="1" ht="20.25" customHeight="1">
      <c r="A27" s="34" t="s">
        <v>188</v>
      </c>
      <c r="B27" s="21">
        <v>708</v>
      </c>
      <c r="C27" s="21">
        <v>1071</v>
      </c>
      <c r="D27" s="21">
        <v>82</v>
      </c>
      <c r="E27" s="21">
        <v>956</v>
      </c>
      <c r="F27" s="21">
        <v>79</v>
      </c>
      <c r="G27" s="21">
        <v>388</v>
      </c>
      <c r="H27" s="21">
        <v>388</v>
      </c>
      <c r="I27" s="21">
        <v>0</v>
      </c>
      <c r="J27" s="21">
        <v>0</v>
      </c>
      <c r="K27" s="21">
        <v>362</v>
      </c>
      <c r="L27" s="21">
        <v>309</v>
      </c>
      <c r="M27" s="21">
        <v>826</v>
      </c>
      <c r="N27" s="21">
        <v>802</v>
      </c>
      <c r="O27" s="30">
        <v>24</v>
      </c>
      <c r="P27" s="36"/>
      <c r="Q27" s="36"/>
    </row>
    <row r="28" spans="1:17" s="17" customFormat="1" ht="20.25" customHeight="1">
      <c r="A28" s="9" t="s">
        <v>189</v>
      </c>
      <c r="B28" s="11">
        <v>708</v>
      </c>
      <c r="C28" s="11">
        <v>1071</v>
      </c>
      <c r="D28" s="11">
        <v>82</v>
      </c>
      <c r="E28" s="11">
        <v>956</v>
      </c>
      <c r="F28" s="11">
        <v>79</v>
      </c>
      <c r="G28" s="11">
        <v>388</v>
      </c>
      <c r="H28" s="11">
        <v>388</v>
      </c>
      <c r="I28" s="11">
        <v>0</v>
      </c>
      <c r="J28" s="11">
        <v>0</v>
      </c>
      <c r="K28" s="11">
        <v>362</v>
      </c>
      <c r="L28" s="11">
        <v>309</v>
      </c>
      <c r="M28" s="32">
        <v>826</v>
      </c>
      <c r="N28" s="11">
        <v>802</v>
      </c>
      <c r="O28" s="35">
        <v>24</v>
      </c>
      <c r="P28" s="36"/>
      <c r="Q28" s="36"/>
    </row>
    <row r="29" spans="1:17" s="17" customFormat="1" ht="20.25" customHeight="1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5"/>
      <c r="P29" s="36"/>
      <c r="Q29" s="36"/>
    </row>
    <row r="30" spans="1:17" s="17" customFormat="1" ht="20.25" customHeight="1">
      <c r="A30" s="34" t="s">
        <v>190</v>
      </c>
      <c r="B30" s="21">
        <v>670</v>
      </c>
      <c r="C30" s="21">
        <v>1593</v>
      </c>
      <c r="D30" s="21">
        <v>212</v>
      </c>
      <c r="E30" s="21">
        <v>1598</v>
      </c>
      <c r="F30" s="21">
        <v>156</v>
      </c>
      <c r="G30" s="21">
        <v>630</v>
      </c>
      <c r="H30" s="21">
        <v>472</v>
      </c>
      <c r="I30" s="21">
        <v>123</v>
      </c>
      <c r="J30" s="21">
        <v>35</v>
      </c>
      <c r="K30" s="21">
        <v>519</v>
      </c>
      <c r="L30" s="21">
        <v>343</v>
      </c>
      <c r="M30" s="21">
        <v>721</v>
      </c>
      <c r="N30" s="21">
        <v>707</v>
      </c>
      <c r="O30" s="30">
        <v>14</v>
      </c>
      <c r="P30" s="36"/>
      <c r="Q30" s="36"/>
    </row>
    <row r="31" spans="1:17" s="17" customFormat="1" ht="20.25" customHeight="1">
      <c r="A31" s="9" t="s">
        <v>191</v>
      </c>
      <c r="B31" s="11">
        <v>275</v>
      </c>
      <c r="C31" s="11">
        <v>804</v>
      </c>
      <c r="D31" s="11">
        <v>51</v>
      </c>
      <c r="E31" s="11">
        <v>793</v>
      </c>
      <c r="F31" s="11">
        <v>56</v>
      </c>
      <c r="G31" s="11">
        <v>364</v>
      </c>
      <c r="H31" s="11">
        <v>270</v>
      </c>
      <c r="I31" s="11">
        <v>78</v>
      </c>
      <c r="J31" s="11">
        <v>16</v>
      </c>
      <c r="K31" s="11">
        <v>307</v>
      </c>
      <c r="L31" s="11">
        <v>166</v>
      </c>
      <c r="M31" s="32">
        <v>281</v>
      </c>
      <c r="N31" s="11">
        <v>270</v>
      </c>
      <c r="O31" s="35">
        <v>11</v>
      </c>
      <c r="P31" s="36"/>
      <c r="Q31" s="36"/>
    </row>
    <row r="32" spans="1:17" s="17" customFormat="1" ht="20.25" customHeight="1">
      <c r="A32" s="9" t="s">
        <v>192</v>
      </c>
      <c r="B32" s="11">
        <v>395</v>
      </c>
      <c r="C32" s="11">
        <v>789</v>
      </c>
      <c r="D32" s="11">
        <v>161</v>
      </c>
      <c r="E32" s="11">
        <v>805</v>
      </c>
      <c r="F32" s="11">
        <v>100</v>
      </c>
      <c r="G32" s="11">
        <v>266</v>
      </c>
      <c r="H32" s="11">
        <v>202</v>
      </c>
      <c r="I32" s="11">
        <v>45</v>
      </c>
      <c r="J32" s="11">
        <v>19</v>
      </c>
      <c r="K32" s="11">
        <v>212</v>
      </c>
      <c r="L32" s="11">
        <v>177</v>
      </c>
      <c r="M32" s="32">
        <v>440</v>
      </c>
      <c r="N32" s="11">
        <v>437</v>
      </c>
      <c r="O32" s="35">
        <v>3</v>
      </c>
      <c r="P32" s="36"/>
      <c r="Q32" s="36"/>
    </row>
    <row r="33" spans="1:17" s="17" customFormat="1" ht="20.25" customHeight="1">
      <c r="A33" s="3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5"/>
      <c r="P33" s="36"/>
      <c r="Q33" s="36"/>
    </row>
    <row r="34" spans="1:17" ht="20.25" customHeight="1">
      <c r="A34" s="34" t="s">
        <v>193</v>
      </c>
      <c r="B34" s="21">
        <v>1567</v>
      </c>
      <c r="C34" s="21">
        <v>2987</v>
      </c>
      <c r="D34" s="21">
        <v>170</v>
      </c>
      <c r="E34" s="21">
        <v>2889</v>
      </c>
      <c r="F34" s="21">
        <v>235</v>
      </c>
      <c r="G34" s="21">
        <v>1223</v>
      </c>
      <c r="H34" s="21">
        <v>1041</v>
      </c>
      <c r="I34" s="21">
        <v>129</v>
      </c>
      <c r="J34" s="21">
        <v>53</v>
      </c>
      <c r="K34" s="21">
        <v>750</v>
      </c>
      <c r="L34" s="21">
        <v>552</v>
      </c>
      <c r="M34" s="21">
        <v>1600</v>
      </c>
      <c r="N34" s="21">
        <v>1586</v>
      </c>
      <c r="O34" s="30">
        <v>14</v>
      </c>
      <c r="Q34" s="19"/>
    </row>
    <row r="35" spans="1:17" s="17" customFormat="1" ht="20.25" customHeight="1">
      <c r="A35" s="9" t="s">
        <v>194</v>
      </c>
      <c r="B35" s="11">
        <v>1322</v>
      </c>
      <c r="C35" s="11">
        <v>2531</v>
      </c>
      <c r="D35" s="11">
        <v>165</v>
      </c>
      <c r="E35" s="11">
        <v>2415</v>
      </c>
      <c r="F35" s="11">
        <v>235</v>
      </c>
      <c r="G35" s="11">
        <v>916</v>
      </c>
      <c r="H35" s="11">
        <v>734</v>
      </c>
      <c r="I35" s="11">
        <v>129</v>
      </c>
      <c r="J35" s="11">
        <v>53</v>
      </c>
      <c r="K35" s="11">
        <v>750</v>
      </c>
      <c r="L35" s="11">
        <v>489</v>
      </c>
      <c r="M35" s="32">
        <v>1368</v>
      </c>
      <c r="N35" s="11">
        <v>1354</v>
      </c>
      <c r="O35" s="35">
        <v>14</v>
      </c>
      <c r="P35" s="36"/>
      <c r="Q35" s="36"/>
    </row>
    <row r="36" spans="1:17" s="17" customFormat="1" ht="20.25" customHeight="1">
      <c r="A36" s="9" t="s">
        <v>195</v>
      </c>
      <c r="B36" s="11">
        <v>245</v>
      </c>
      <c r="C36" s="11">
        <v>456</v>
      </c>
      <c r="D36" s="11">
        <v>5</v>
      </c>
      <c r="E36" s="11">
        <v>474</v>
      </c>
      <c r="F36" s="11">
        <v>0</v>
      </c>
      <c r="G36" s="11">
        <v>307</v>
      </c>
      <c r="H36" s="11">
        <v>307</v>
      </c>
      <c r="I36" s="11">
        <v>0</v>
      </c>
      <c r="J36" s="11">
        <v>0</v>
      </c>
      <c r="K36" s="11">
        <v>0</v>
      </c>
      <c r="L36" s="11">
        <v>63</v>
      </c>
      <c r="M36" s="32">
        <v>232</v>
      </c>
      <c r="N36" s="11">
        <v>232</v>
      </c>
      <c r="O36" s="35">
        <v>0</v>
      </c>
      <c r="P36" s="36"/>
      <c r="Q36" s="36"/>
    </row>
    <row r="37" spans="1:17" s="17" customFormat="1" ht="20.25" customHeight="1">
      <c r="A37" s="3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6"/>
      <c r="Q37" s="36"/>
    </row>
    <row r="38" spans="1:17" s="17" customFormat="1" ht="20.25" customHeight="1">
      <c r="A38" s="34" t="s">
        <v>196</v>
      </c>
      <c r="B38" s="21">
        <v>2201</v>
      </c>
      <c r="C38" s="21">
        <v>2907</v>
      </c>
      <c r="D38" s="21">
        <v>218</v>
      </c>
      <c r="E38" s="21">
        <v>3012</v>
      </c>
      <c r="F38" s="21">
        <v>7</v>
      </c>
      <c r="G38" s="21">
        <v>808</v>
      </c>
      <c r="H38" s="21">
        <v>695</v>
      </c>
      <c r="I38" s="21">
        <v>105</v>
      </c>
      <c r="J38" s="21">
        <v>8</v>
      </c>
      <c r="K38" s="21">
        <v>1055</v>
      </c>
      <c r="L38" s="21">
        <v>670</v>
      </c>
      <c r="M38" s="21">
        <v>2307</v>
      </c>
      <c r="N38" s="21">
        <v>2229</v>
      </c>
      <c r="O38" s="30">
        <v>78</v>
      </c>
      <c r="P38" s="36"/>
      <c r="Q38" s="36"/>
    </row>
    <row r="39" spans="1:17" s="17" customFormat="1" ht="20.25" customHeight="1">
      <c r="A39" s="9" t="s">
        <v>197</v>
      </c>
      <c r="B39" s="11">
        <v>2201</v>
      </c>
      <c r="C39" s="11">
        <v>2907</v>
      </c>
      <c r="D39" s="11">
        <v>218</v>
      </c>
      <c r="E39" s="11">
        <v>3012</v>
      </c>
      <c r="F39" s="11">
        <v>7</v>
      </c>
      <c r="G39" s="11">
        <v>808</v>
      </c>
      <c r="H39" s="11">
        <v>695</v>
      </c>
      <c r="I39" s="11">
        <v>105</v>
      </c>
      <c r="J39" s="11">
        <v>8</v>
      </c>
      <c r="K39" s="11">
        <v>1055</v>
      </c>
      <c r="L39" s="11">
        <v>670</v>
      </c>
      <c r="M39" s="32">
        <v>2307</v>
      </c>
      <c r="N39" s="11">
        <v>2229</v>
      </c>
      <c r="O39" s="35">
        <v>78</v>
      </c>
      <c r="P39" s="36"/>
      <c r="Q39" s="36"/>
    </row>
    <row r="40" spans="1:17" s="17" customFormat="1" ht="20.25" customHeight="1">
      <c r="A40" s="3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6"/>
      <c r="Q40" s="36"/>
    </row>
    <row r="41" spans="1:17" s="17" customFormat="1" ht="20.25" customHeight="1">
      <c r="A41" s="34" t="s">
        <v>198</v>
      </c>
      <c r="B41" s="21">
        <v>428</v>
      </c>
      <c r="C41" s="21">
        <v>1187</v>
      </c>
      <c r="D41" s="21">
        <v>51</v>
      </c>
      <c r="E41" s="21">
        <v>1142</v>
      </c>
      <c r="F41" s="21">
        <v>49</v>
      </c>
      <c r="G41" s="21">
        <v>778</v>
      </c>
      <c r="H41" s="21">
        <v>622</v>
      </c>
      <c r="I41" s="21">
        <v>139</v>
      </c>
      <c r="J41" s="21">
        <v>17</v>
      </c>
      <c r="K41" s="21">
        <v>137</v>
      </c>
      <c r="L41" s="21">
        <v>327</v>
      </c>
      <c r="M41" s="21">
        <v>475</v>
      </c>
      <c r="N41" s="21">
        <v>475</v>
      </c>
      <c r="O41" s="30">
        <v>0</v>
      </c>
      <c r="P41" s="36"/>
      <c r="Q41" s="36"/>
    </row>
    <row r="42" spans="1:17" s="17" customFormat="1" ht="20.25" customHeight="1">
      <c r="A42" s="9" t="s">
        <v>199</v>
      </c>
      <c r="B42" s="11">
        <v>226</v>
      </c>
      <c r="C42" s="11">
        <v>867</v>
      </c>
      <c r="D42" s="11">
        <v>36</v>
      </c>
      <c r="E42" s="11">
        <v>839</v>
      </c>
      <c r="F42" s="11">
        <v>44</v>
      </c>
      <c r="G42" s="11">
        <v>652</v>
      </c>
      <c r="H42" s="11">
        <v>534</v>
      </c>
      <c r="I42" s="11">
        <v>103</v>
      </c>
      <c r="J42" s="11">
        <v>15</v>
      </c>
      <c r="K42" s="11">
        <v>32</v>
      </c>
      <c r="L42" s="11">
        <v>202</v>
      </c>
      <c r="M42" s="32">
        <v>246</v>
      </c>
      <c r="N42" s="11">
        <v>246</v>
      </c>
      <c r="O42" s="35">
        <v>0</v>
      </c>
      <c r="P42" s="36"/>
      <c r="Q42" s="36"/>
    </row>
    <row r="43" spans="1:17" s="17" customFormat="1" ht="20.25" customHeight="1">
      <c r="A43" s="9" t="s">
        <v>200</v>
      </c>
      <c r="B43" s="11">
        <v>202</v>
      </c>
      <c r="C43" s="11">
        <v>320</v>
      </c>
      <c r="D43" s="11">
        <v>15</v>
      </c>
      <c r="E43" s="11">
        <v>303</v>
      </c>
      <c r="F43" s="11">
        <v>5</v>
      </c>
      <c r="G43" s="11">
        <v>126</v>
      </c>
      <c r="H43" s="11">
        <v>88</v>
      </c>
      <c r="I43" s="11">
        <v>36</v>
      </c>
      <c r="J43" s="11">
        <v>2</v>
      </c>
      <c r="K43" s="11">
        <v>105</v>
      </c>
      <c r="L43" s="11">
        <v>125</v>
      </c>
      <c r="M43" s="32">
        <v>229</v>
      </c>
      <c r="N43" s="11">
        <v>229</v>
      </c>
      <c r="O43" s="35">
        <v>0</v>
      </c>
      <c r="P43" s="36"/>
      <c r="Q43" s="36"/>
    </row>
    <row r="44" spans="1:17" s="17" customFormat="1" ht="20.25" customHeight="1">
      <c r="A44" s="3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5"/>
      <c r="P44" s="36"/>
      <c r="Q44" s="36"/>
    </row>
    <row r="45" spans="1:17" s="17" customFormat="1" ht="20.25" customHeight="1">
      <c r="A45" s="34" t="s">
        <v>201</v>
      </c>
      <c r="B45" s="21">
        <v>656</v>
      </c>
      <c r="C45" s="21">
        <v>659</v>
      </c>
      <c r="D45" s="21">
        <v>93</v>
      </c>
      <c r="E45" s="21">
        <v>651</v>
      </c>
      <c r="F45" s="21">
        <v>9</v>
      </c>
      <c r="G45" s="21">
        <v>406</v>
      </c>
      <c r="H45" s="21">
        <v>382</v>
      </c>
      <c r="I45" s="21">
        <v>23</v>
      </c>
      <c r="J45" s="21">
        <v>1</v>
      </c>
      <c r="K45" s="21">
        <v>0</v>
      </c>
      <c r="L45" s="21">
        <v>281</v>
      </c>
      <c r="M45" s="21">
        <v>748</v>
      </c>
      <c r="N45" s="21">
        <v>747</v>
      </c>
      <c r="O45" s="30">
        <v>1</v>
      </c>
      <c r="P45" s="36"/>
      <c r="Q45" s="36"/>
    </row>
    <row r="46" spans="1:17" s="17" customFormat="1" ht="20.25" customHeight="1">
      <c r="A46" s="9" t="s">
        <v>202</v>
      </c>
      <c r="B46" s="11">
        <v>246</v>
      </c>
      <c r="C46" s="11">
        <v>345</v>
      </c>
      <c r="D46" s="11">
        <v>55</v>
      </c>
      <c r="E46" s="11">
        <v>359</v>
      </c>
      <c r="F46" s="11">
        <v>0</v>
      </c>
      <c r="G46" s="11">
        <v>172</v>
      </c>
      <c r="H46" s="11">
        <v>167</v>
      </c>
      <c r="I46" s="11">
        <v>5</v>
      </c>
      <c r="J46" s="11">
        <v>0</v>
      </c>
      <c r="K46" s="11">
        <v>0</v>
      </c>
      <c r="L46" s="11">
        <v>85</v>
      </c>
      <c r="M46" s="32">
        <v>287</v>
      </c>
      <c r="N46" s="11">
        <v>286</v>
      </c>
      <c r="O46" s="35">
        <v>1</v>
      </c>
      <c r="P46" s="36"/>
      <c r="Q46" s="36"/>
    </row>
    <row r="47" spans="1:17" s="17" customFormat="1" ht="20.25" customHeight="1">
      <c r="A47" s="9" t="s">
        <v>203</v>
      </c>
      <c r="B47" s="11">
        <v>410</v>
      </c>
      <c r="C47" s="11">
        <v>314</v>
      </c>
      <c r="D47" s="11">
        <v>38</v>
      </c>
      <c r="E47" s="11">
        <v>292</v>
      </c>
      <c r="F47" s="11">
        <v>9</v>
      </c>
      <c r="G47" s="11">
        <v>234</v>
      </c>
      <c r="H47" s="11">
        <v>215</v>
      </c>
      <c r="I47" s="11">
        <v>18</v>
      </c>
      <c r="J47" s="11">
        <v>1</v>
      </c>
      <c r="K47" s="11">
        <v>0</v>
      </c>
      <c r="L47" s="11">
        <v>196</v>
      </c>
      <c r="M47" s="32">
        <v>461</v>
      </c>
      <c r="N47" s="11">
        <v>461</v>
      </c>
      <c r="O47" s="35">
        <v>0</v>
      </c>
      <c r="P47" s="36"/>
      <c r="Q47" s="36"/>
    </row>
    <row r="48" spans="1:17" s="17" customFormat="1" ht="20.25" customHeight="1">
      <c r="A48" s="37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6"/>
      <c r="Q48" s="36"/>
    </row>
    <row r="49" spans="1:17" s="17" customFormat="1" ht="20.25" customHeight="1">
      <c r="A49" s="34" t="s">
        <v>204</v>
      </c>
      <c r="B49" s="21">
        <v>860</v>
      </c>
      <c r="C49" s="21">
        <v>1341</v>
      </c>
      <c r="D49" s="21">
        <v>29</v>
      </c>
      <c r="E49" s="21">
        <v>1270</v>
      </c>
      <c r="F49" s="21">
        <v>17</v>
      </c>
      <c r="G49" s="21">
        <v>510</v>
      </c>
      <c r="H49" s="21">
        <v>424</v>
      </c>
      <c r="I49" s="21">
        <v>73</v>
      </c>
      <c r="J49" s="21">
        <v>13</v>
      </c>
      <c r="K49" s="21">
        <v>416</v>
      </c>
      <c r="L49" s="21">
        <v>384</v>
      </c>
      <c r="M49" s="21">
        <v>943</v>
      </c>
      <c r="N49" s="21">
        <v>931</v>
      </c>
      <c r="O49" s="30">
        <v>12</v>
      </c>
      <c r="P49" s="36"/>
      <c r="Q49" s="36"/>
    </row>
    <row r="50" spans="1:17" s="17" customFormat="1" ht="20.25" customHeight="1">
      <c r="A50" s="9" t="s">
        <v>91</v>
      </c>
      <c r="B50" s="11">
        <v>698</v>
      </c>
      <c r="C50" s="11">
        <v>1143</v>
      </c>
      <c r="D50" s="11">
        <v>19</v>
      </c>
      <c r="E50" s="11">
        <v>1084</v>
      </c>
      <c r="F50" s="11">
        <v>0</v>
      </c>
      <c r="G50" s="11">
        <v>483</v>
      </c>
      <c r="H50" s="11">
        <v>400</v>
      </c>
      <c r="I50" s="11">
        <v>73</v>
      </c>
      <c r="J50" s="11">
        <v>10</v>
      </c>
      <c r="K50" s="11">
        <v>354</v>
      </c>
      <c r="L50" s="11">
        <v>232</v>
      </c>
      <c r="M50" s="32">
        <v>776</v>
      </c>
      <c r="N50" s="11">
        <v>764</v>
      </c>
      <c r="O50" s="35">
        <v>12</v>
      </c>
      <c r="P50" s="36"/>
      <c r="Q50" s="36"/>
    </row>
    <row r="51" spans="1:17" s="17" customFormat="1" ht="20.25" customHeight="1">
      <c r="A51" s="9" t="s">
        <v>92</v>
      </c>
      <c r="B51" s="11">
        <v>162</v>
      </c>
      <c r="C51" s="11">
        <v>198</v>
      </c>
      <c r="D51" s="11">
        <v>10</v>
      </c>
      <c r="E51" s="11">
        <v>186</v>
      </c>
      <c r="F51" s="11">
        <v>17</v>
      </c>
      <c r="G51" s="11">
        <v>27</v>
      </c>
      <c r="H51" s="11">
        <v>24</v>
      </c>
      <c r="I51" s="11">
        <v>0</v>
      </c>
      <c r="J51" s="11">
        <v>3</v>
      </c>
      <c r="K51" s="11">
        <v>62</v>
      </c>
      <c r="L51" s="11">
        <v>152</v>
      </c>
      <c r="M51" s="32">
        <v>167</v>
      </c>
      <c r="N51" s="11">
        <v>167</v>
      </c>
      <c r="O51" s="35">
        <v>0</v>
      </c>
      <c r="P51" s="36"/>
      <c r="Q51" s="36"/>
    </row>
    <row r="52" spans="1:17" s="17" customFormat="1" ht="20.25" customHeight="1">
      <c r="A52" s="3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5"/>
      <c r="P52" s="36"/>
      <c r="Q52" s="36"/>
    </row>
    <row r="53" spans="1:17" s="17" customFormat="1" ht="20.25" customHeight="1">
      <c r="A53" s="34" t="s">
        <v>93</v>
      </c>
      <c r="B53" s="21">
        <v>612</v>
      </c>
      <c r="C53" s="21">
        <v>890</v>
      </c>
      <c r="D53" s="21">
        <v>83</v>
      </c>
      <c r="E53" s="21">
        <v>843</v>
      </c>
      <c r="F53" s="21">
        <v>0</v>
      </c>
      <c r="G53" s="21">
        <v>368</v>
      </c>
      <c r="H53" s="21">
        <v>359</v>
      </c>
      <c r="I53" s="21">
        <v>8</v>
      </c>
      <c r="J53" s="21">
        <v>1</v>
      </c>
      <c r="K53" s="21">
        <v>2</v>
      </c>
      <c r="L53" s="21">
        <v>371</v>
      </c>
      <c r="M53" s="21">
        <v>742</v>
      </c>
      <c r="N53" s="21">
        <v>736</v>
      </c>
      <c r="O53" s="30">
        <v>6</v>
      </c>
      <c r="P53" s="36"/>
      <c r="Q53" s="36"/>
    </row>
    <row r="54" spans="1:17" s="17" customFormat="1" ht="20.25" customHeight="1">
      <c r="A54" s="9" t="s">
        <v>94</v>
      </c>
      <c r="B54" s="11">
        <v>508</v>
      </c>
      <c r="C54" s="11">
        <v>694</v>
      </c>
      <c r="D54" s="11">
        <v>80</v>
      </c>
      <c r="E54" s="11">
        <v>687</v>
      </c>
      <c r="F54" s="11">
        <v>0</v>
      </c>
      <c r="G54" s="11">
        <v>273</v>
      </c>
      <c r="H54" s="11">
        <v>264</v>
      </c>
      <c r="I54" s="11">
        <v>8</v>
      </c>
      <c r="J54" s="11">
        <v>1</v>
      </c>
      <c r="K54" s="11">
        <v>2</v>
      </c>
      <c r="L54" s="11">
        <v>335</v>
      </c>
      <c r="M54" s="32">
        <v>595</v>
      </c>
      <c r="N54" s="11">
        <v>590</v>
      </c>
      <c r="O54" s="35">
        <v>5</v>
      </c>
      <c r="P54" s="36"/>
      <c r="Q54" s="36"/>
    </row>
    <row r="55" spans="1:17" s="40" customFormat="1" ht="20.25" customHeight="1">
      <c r="A55" s="9" t="s">
        <v>95</v>
      </c>
      <c r="B55" s="11">
        <v>104</v>
      </c>
      <c r="C55" s="11">
        <v>196</v>
      </c>
      <c r="D55" s="11">
        <v>3</v>
      </c>
      <c r="E55" s="11">
        <v>156</v>
      </c>
      <c r="F55" s="11">
        <v>0</v>
      </c>
      <c r="G55" s="11">
        <v>95</v>
      </c>
      <c r="H55" s="11">
        <v>95</v>
      </c>
      <c r="I55" s="11">
        <v>0</v>
      </c>
      <c r="J55" s="11">
        <v>0</v>
      </c>
      <c r="K55" s="11">
        <v>0</v>
      </c>
      <c r="L55" s="11">
        <v>36</v>
      </c>
      <c r="M55" s="32">
        <v>147</v>
      </c>
      <c r="N55" s="11">
        <v>146</v>
      </c>
      <c r="O55" s="35">
        <v>1</v>
      </c>
      <c r="P55" s="39"/>
      <c r="Q55" s="39"/>
    </row>
    <row r="56" spans="1:17" s="17" customFormat="1" ht="20.25" customHeight="1">
      <c r="A56" s="3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35"/>
      <c r="P56" s="36"/>
      <c r="Q56" s="36"/>
    </row>
    <row r="57" spans="1:17" s="17" customFormat="1" ht="20.25" customHeight="1">
      <c r="A57" s="34" t="s">
        <v>96</v>
      </c>
      <c r="B57" s="21">
        <v>813</v>
      </c>
      <c r="C57" s="21">
        <v>933</v>
      </c>
      <c r="D57" s="21">
        <v>23</v>
      </c>
      <c r="E57" s="21">
        <v>829</v>
      </c>
      <c r="F57" s="21">
        <v>104</v>
      </c>
      <c r="G57" s="21">
        <v>300</v>
      </c>
      <c r="H57" s="21">
        <v>264</v>
      </c>
      <c r="I57" s="21">
        <v>8</v>
      </c>
      <c r="J57" s="21">
        <v>28</v>
      </c>
      <c r="K57" s="21">
        <v>204</v>
      </c>
      <c r="L57" s="21">
        <v>224</v>
      </c>
      <c r="M57" s="21">
        <v>836</v>
      </c>
      <c r="N57" s="21">
        <v>826</v>
      </c>
      <c r="O57" s="21">
        <v>10</v>
      </c>
      <c r="P57" s="36"/>
      <c r="Q57" s="36"/>
    </row>
    <row r="58" spans="1:17" s="42" customFormat="1" ht="20.25" customHeight="1">
      <c r="A58" s="9" t="s">
        <v>97</v>
      </c>
      <c r="B58" s="11">
        <v>613</v>
      </c>
      <c r="C58" s="11">
        <v>510</v>
      </c>
      <c r="D58" s="11">
        <v>7</v>
      </c>
      <c r="E58" s="11">
        <v>481</v>
      </c>
      <c r="F58" s="11">
        <v>64</v>
      </c>
      <c r="G58" s="11">
        <v>119</v>
      </c>
      <c r="H58" s="11">
        <v>91</v>
      </c>
      <c r="I58" s="11">
        <v>2</v>
      </c>
      <c r="J58" s="11">
        <v>26</v>
      </c>
      <c r="K58" s="11">
        <v>176</v>
      </c>
      <c r="L58" s="11">
        <v>138</v>
      </c>
      <c r="M58" s="32">
        <v>585</v>
      </c>
      <c r="N58" s="11">
        <v>578</v>
      </c>
      <c r="O58" s="35">
        <v>7</v>
      </c>
      <c r="P58" s="41"/>
      <c r="Q58" s="41"/>
    </row>
    <row r="59" spans="1:17" s="17" customFormat="1" ht="20.25" customHeight="1">
      <c r="A59" s="9" t="s">
        <v>98</v>
      </c>
      <c r="B59" s="11">
        <v>109</v>
      </c>
      <c r="C59" s="11">
        <v>242</v>
      </c>
      <c r="D59" s="11">
        <v>6</v>
      </c>
      <c r="E59" s="11">
        <v>175</v>
      </c>
      <c r="F59" s="11">
        <v>17</v>
      </c>
      <c r="G59" s="11">
        <v>104</v>
      </c>
      <c r="H59" s="11">
        <v>100</v>
      </c>
      <c r="I59" s="11">
        <v>4</v>
      </c>
      <c r="J59" s="11">
        <v>0</v>
      </c>
      <c r="K59" s="11">
        <v>0</v>
      </c>
      <c r="L59" s="11">
        <v>48</v>
      </c>
      <c r="M59" s="32">
        <v>165</v>
      </c>
      <c r="N59" s="11">
        <v>165</v>
      </c>
      <c r="O59" s="35">
        <v>0</v>
      </c>
      <c r="P59" s="36"/>
      <c r="Q59" s="36"/>
    </row>
    <row r="60" spans="1:17" s="17" customFormat="1" ht="20.25" customHeight="1">
      <c r="A60" s="9" t="s">
        <v>99</v>
      </c>
      <c r="B60" s="11">
        <v>91</v>
      </c>
      <c r="C60" s="11">
        <v>181</v>
      </c>
      <c r="D60" s="11">
        <v>10</v>
      </c>
      <c r="E60" s="11">
        <v>173</v>
      </c>
      <c r="F60" s="11">
        <v>23</v>
      </c>
      <c r="G60" s="11">
        <v>77</v>
      </c>
      <c r="H60" s="11">
        <v>73</v>
      </c>
      <c r="I60" s="11">
        <v>2</v>
      </c>
      <c r="J60" s="11">
        <v>2</v>
      </c>
      <c r="K60" s="11">
        <v>28</v>
      </c>
      <c r="L60" s="11">
        <v>38</v>
      </c>
      <c r="M60" s="32">
        <v>86</v>
      </c>
      <c r="N60" s="11">
        <v>83</v>
      </c>
      <c r="O60" s="35">
        <v>3</v>
      </c>
      <c r="P60" s="36"/>
      <c r="Q60" s="36"/>
    </row>
    <row r="61" spans="1:17" s="42" customFormat="1" ht="20.25" customHeight="1">
      <c r="A61" s="37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2"/>
      <c r="N61" s="11"/>
      <c r="O61" s="35"/>
      <c r="P61" s="41"/>
      <c r="Q61" s="41"/>
    </row>
    <row r="62" spans="1:17" s="42" customFormat="1" ht="20.25" customHeight="1">
      <c r="A62" s="34" t="s">
        <v>100</v>
      </c>
      <c r="B62" s="21">
        <v>455</v>
      </c>
      <c r="C62" s="21">
        <v>642</v>
      </c>
      <c r="D62" s="21">
        <v>80</v>
      </c>
      <c r="E62" s="21">
        <v>704</v>
      </c>
      <c r="F62" s="21">
        <v>148</v>
      </c>
      <c r="G62" s="21">
        <v>284</v>
      </c>
      <c r="H62" s="21">
        <v>211</v>
      </c>
      <c r="I62" s="21">
        <v>69</v>
      </c>
      <c r="J62" s="21">
        <v>4</v>
      </c>
      <c r="K62" s="21">
        <v>254</v>
      </c>
      <c r="L62" s="21">
        <v>359</v>
      </c>
      <c r="M62" s="21">
        <v>325</v>
      </c>
      <c r="N62" s="21">
        <v>324</v>
      </c>
      <c r="O62" s="30">
        <v>1</v>
      </c>
      <c r="P62" s="41"/>
      <c r="Q62" s="41"/>
    </row>
    <row r="63" spans="1:17" s="44" customFormat="1" ht="20.25" customHeight="1">
      <c r="A63" s="9" t="s">
        <v>101</v>
      </c>
      <c r="B63" s="11">
        <v>455</v>
      </c>
      <c r="C63" s="11">
        <v>642</v>
      </c>
      <c r="D63" s="11">
        <v>80</v>
      </c>
      <c r="E63" s="11">
        <v>704</v>
      </c>
      <c r="F63" s="11">
        <v>148</v>
      </c>
      <c r="G63" s="11">
        <v>284</v>
      </c>
      <c r="H63" s="11">
        <v>211</v>
      </c>
      <c r="I63" s="11">
        <v>69</v>
      </c>
      <c r="J63" s="11">
        <v>4</v>
      </c>
      <c r="K63" s="11">
        <v>254</v>
      </c>
      <c r="L63" s="11">
        <v>359</v>
      </c>
      <c r="M63" s="32">
        <v>325</v>
      </c>
      <c r="N63" s="11">
        <v>324</v>
      </c>
      <c r="O63" s="35">
        <v>1</v>
      </c>
      <c r="P63" s="43"/>
      <c r="Q63" s="43"/>
    </row>
    <row r="64" spans="1:17" s="44" customFormat="1" ht="20.25" customHeight="1">
      <c r="A64" s="37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35"/>
      <c r="P64" s="43"/>
      <c r="Q64" s="43"/>
    </row>
    <row r="65" spans="1:17" s="44" customFormat="1" ht="20.25" customHeight="1">
      <c r="A65" s="34" t="s">
        <v>102</v>
      </c>
      <c r="B65" s="21">
        <v>879</v>
      </c>
      <c r="C65" s="21">
        <v>1021</v>
      </c>
      <c r="D65" s="21">
        <v>81</v>
      </c>
      <c r="E65" s="21">
        <v>1075</v>
      </c>
      <c r="F65" s="21">
        <v>163</v>
      </c>
      <c r="G65" s="21">
        <v>217</v>
      </c>
      <c r="H65" s="21">
        <v>217</v>
      </c>
      <c r="I65" s="21">
        <v>0</v>
      </c>
      <c r="J65" s="21">
        <v>0</v>
      </c>
      <c r="K65" s="21">
        <v>391</v>
      </c>
      <c r="L65" s="21">
        <v>298</v>
      </c>
      <c r="M65" s="21">
        <v>743</v>
      </c>
      <c r="N65" s="21">
        <v>742</v>
      </c>
      <c r="O65" s="30">
        <v>1</v>
      </c>
      <c r="P65" s="43"/>
      <c r="Q65" s="43"/>
    </row>
    <row r="66" spans="1:17" s="44" customFormat="1" ht="20.25" customHeight="1">
      <c r="A66" s="9" t="s">
        <v>103</v>
      </c>
      <c r="B66" s="11">
        <v>879</v>
      </c>
      <c r="C66" s="11">
        <v>1021</v>
      </c>
      <c r="D66" s="11">
        <v>81</v>
      </c>
      <c r="E66" s="11">
        <v>1075</v>
      </c>
      <c r="F66" s="11">
        <v>163</v>
      </c>
      <c r="G66" s="11">
        <v>217</v>
      </c>
      <c r="H66" s="11">
        <v>217</v>
      </c>
      <c r="I66" s="11">
        <v>0</v>
      </c>
      <c r="J66" s="11">
        <v>0</v>
      </c>
      <c r="K66" s="11">
        <v>391</v>
      </c>
      <c r="L66" s="11">
        <v>298</v>
      </c>
      <c r="M66" s="32">
        <v>743</v>
      </c>
      <c r="N66" s="11">
        <v>742</v>
      </c>
      <c r="O66" s="35">
        <v>1</v>
      </c>
      <c r="P66" s="43"/>
      <c r="Q66" s="43"/>
    </row>
    <row r="67" spans="1:17" s="17" customFormat="1" ht="20.2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36"/>
      <c r="Q67" s="36"/>
    </row>
    <row r="68" spans="1:17" ht="20.25" customHeight="1">
      <c r="A68" s="17" t="s">
        <v>104</v>
      </c>
      <c r="Q68" s="19"/>
    </row>
    <row r="69" ht="20.25" customHeight="1">
      <c r="Q69" s="19"/>
    </row>
    <row r="70" ht="20.25" customHeight="1">
      <c r="Q70" s="19"/>
    </row>
    <row r="71" ht="20.25" customHeight="1">
      <c r="Q71" s="19"/>
    </row>
    <row r="72" ht="20.25" customHeight="1">
      <c r="Q72" s="19"/>
    </row>
    <row r="73" ht="20.25" customHeight="1">
      <c r="Q73" s="19"/>
    </row>
    <row r="74" ht="20.25" customHeight="1">
      <c r="Q74" s="19"/>
    </row>
    <row r="75" ht="20.25" customHeight="1">
      <c r="Q75" s="19"/>
    </row>
    <row r="76" ht="20.25" customHeight="1">
      <c r="Q76" s="19"/>
    </row>
    <row r="77" ht="20.25" customHeight="1">
      <c r="Q77" s="19"/>
    </row>
    <row r="78" ht="20.25" customHeight="1">
      <c r="Q78" s="19"/>
    </row>
    <row r="79" ht="20.25" customHeight="1">
      <c r="Q79" s="19"/>
    </row>
    <row r="80" ht="20.25" customHeight="1">
      <c r="Q80" s="19"/>
    </row>
    <row r="81" ht="20.25" customHeight="1">
      <c r="Q81" s="19"/>
    </row>
    <row r="82" ht="20.25" customHeight="1">
      <c r="Q82" s="19"/>
    </row>
    <row r="83" ht="20.25" customHeight="1">
      <c r="Q83" s="19"/>
    </row>
    <row r="84" ht="20.25" customHeight="1">
      <c r="Q84" s="19"/>
    </row>
    <row r="85" ht="20.25" customHeight="1">
      <c r="Q85" s="19"/>
    </row>
  </sheetData>
  <sheetProtection/>
  <mergeCells count="1">
    <mergeCell ref="A3:O3"/>
  </mergeCells>
  <conditionalFormatting sqref="G37 G48">
    <cfRule type="cellIs" priority="1" dxfId="0" operator="notEqual" stopIfTrue="1">
      <formula>H37+I37+J37</formula>
    </cfRule>
  </conditionalFormatting>
  <printOptions horizontalCentered="1" verticalCentered="1"/>
  <pageMargins left="0" right="0" top="0" bottom="0" header="0" footer="0"/>
  <pageSetup horizontalDpi="600" verticalDpi="600" orientation="landscape" scale="3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C97"/>
  <sheetViews>
    <sheetView zoomScale="60" zoomScaleNormal="60" workbookViewId="0" topLeftCell="A1">
      <selection activeCell="A3" sqref="A3:O7"/>
    </sheetView>
  </sheetViews>
  <sheetFormatPr defaultColWidth="11.57421875" defaultRowHeight="20.25" customHeight="1"/>
  <cols>
    <col min="1" max="1" width="75.7109375" style="18" customWidth="1"/>
    <col min="2" max="2" width="17.421875" style="18" bestFit="1" customWidth="1"/>
    <col min="3" max="3" width="14.7109375" style="18" bestFit="1" customWidth="1"/>
    <col min="4" max="4" width="18.7109375" style="18" bestFit="1" customWidth="1"/>
    <col min="5" max="5" width="21.421875" style="18" bestFit="1" customWidth="1"/>
    <col min="6" max="6" width="21.8515625" style="18" bestFit="1" customWidth="1"/>
    <col min="7" max="7" width="16.140625" style="18" customWidth="1"/>
    <col min="8" max="8" width="15.421875" style="18" bestFit="1" customWidth="1"/>
    <col min="9" max="9" width="14.7109375" style="18" bestFit="1" customWidth="1"/>
    <col min="10" max="10" width="13.28125" style="18" bestFit="1" customWidth="1"/>
    <col min="11" max="11" width="16.7109375" style="18" bestFit="1" customWidth="1"/>
    <col min="12" max="12" width="16.421875" style="18" bestFit="1" customWidth="1"/>
    <col min="13" max="14" width="17.421875" style="18" bestFit="1" customWidth="1"/>
    <col min="15" max="15" width="18.7109375" style="18" bestFit="1" customWidth="1"/>
    <col min="16" max="16384" width="11.421875" style="18" customWidth="1"/>
  </cols>
  <sheetData>
    <row r="1" ht="15">
      <c r="A1" s="17" t="s">
        <v>26</v>
      </c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5" ht="20.25" customHeight="1">
      <c r="A3" s="48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0.25" customHeight="1">
      <c r="A4" s="49"/>
      <c r="B4" s="49"/>
      <c r="C4" s="72"/>
      <c r="D4" s="49"/>
      <c r="E4" s="72"/>
      <c r="F4" s="72"/>
      <c r="G4" s="72"/>
      <c r="H4" s="72"/>
      <c r="I4" s="72"/>
      <c r="J4" s="72"/>
      <c r="K4" s="72"/>
      <c r="L4" s="49"/>
      <c r="M4" s="49"/>
      <c r="N4" s="49"/>
      <c r="O4" s="49"/>
    </row>
    <row r="5" spans="1:15" ht="20.25" customHeight="1">
      <c r="A5" s="50" t="s">
        <v>153</v>
      </c>
      <c r="B5" s="51" t="s">
        <v>152</v>
      </c>
      <c r="C5" s="51" t="s">
        <v>154</v>
      </c>
      <c r="D5" s="51" t="s">
        <v>155</v>
      </c>
      <c r="E5" s="51" t="s">
        <v>156</v>
      </c>
      <c r="F5" s="51" t="s">
        <v>157</v>
      </c>
      <c r="G5" s="52" t="s">
        <v>158</v>
      </c>
      <c r="H5" s="52"/>
      <c r="I5" s="52"/>
      <c r="J5" s="53"/>
      <c r="K5" s="51" t="s">
        <v>159</v>
      </c>
      <c r="L5" s="51" t="s">
        <v>154</v>
      </c>
      <c r="M5" s="51" t="s">
        <v>152</v>
      </c>
      <c r="N5" s="51" t="s">
        <v>160</v>
      </c>
      <c r="O5" s="54" t="s">
        <v>161</v>
      </c>
    </row>
    <row r="6" spans="1:15" ht="20.25" customHeight="1">
      <c r="A6" s="55" t="s">
        <v>162</v>
      </c>
      <c r="B6" s="56">
        <v>40909</v>
      </c>
      <c r="C6" s="57" t="s">
        <v>153</v>
      </c>
      <c r="D6" s="57"/>
      <c r="E6" s="58"/>
      <c r="F6" s="58"/>
      <c r="G6" s="57" t="s">
        <v>163</v>
      </c>
      <c r="H6" s="57" t="s">
        <v>164</v>
      </c>
      <c r="I6" s="59" t="s">
        <v>165</v>
      </c>
      <c r="J6" s="59" t="s">
        <v>166</v>
      </c>
      <c r="K6" s="60" t="s">
        <v>167</v>
      </c>
      <c r="L6" s="60" t="s">
        <v>168</v>
      </c>
      <c r="M6" s="56">
        <v>41274</v>
      </c>
      <c r="N6" s="61"/>
      <c r="O6" s="62" t="s">
        <v>169</v>
      </c>
    </row>
    <row r="7" spans="1:15" ht="20.25" customHeight="1">
      <c r="A7" s="63"/>
      <c r="B7" s="64"/>
      <c r="C7" s="64"/>
      <c r="D7" s="64"/>
      <c r="E7" s="64" t="s">
        <v>153</v>
      </c>
      <c r="F7" s="64"/>
      <c r="G7" s="64"/>
      <c r="H7" s="64" t="s">
        <v>170</v>
      </c>
      <c r="I7" s="64" t="s">
        <v>171</v>
      </c>
      <c r="J7" s="64" t="s">
        <v>172</v>
      </c>
      <c r="K7" s="64" t="s">
        <v>153</v>
      </c>
      <c r="L7" s="64"/>
      <c r="M7" s="64"/>
      <c r="N7" s="65"/>
      <c r="O7" s="66"/>
    </row>
    <row r="8" spans="1:15" ht="20.2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8"/>
    </row>
    <row r="9" spans="1:15" ht="20.25" customHeight="1">
      <c r="A9" s="29" t="s">
        <v>173</v>
      </c>
      <c r="B9" s="21">
        <f aca="true" t="shared" si="0" ref="B9:O9">B11+B21+B27+B31+B34+B40+B48</f>
        <v>17707</v>
      </c>
      <c r="C9" s="21">
        <f t="shared" si="0"/>
        <v>27411</v>
      </c>
      <c r="D9" s="21">
        <f t="shared" si="0"/>
        <v>2033</v>
      </c>
      <c r="E9" s="21">
        <f t="shared" si="0"/>
        <v>26320</v>
      </c>
      <c r="F9" s="21">
        <f t="shared" si="0"/>
        <v>2611</v>
      </c>
      <c r="G9" s="21">
        <f t="shared" si="0"/>
        <v>9319</v>
      </c>
      <c r="H9" s="21">
        <f t="shared" si="0"/>
        <v>7828</v>
      </c>
      <c r="I9" s="21">
        <f t="shared" si="0"/>
        <v>1224</v>
      </c>
      <c r="J9" s="21">
        <f t="shared" si="0"/>
        <v>267</v>
      </c>
      <c r="K9" s="21">
        <f t="shared" si="0"/>
        <v>8756</v>
      </c>
      <c r="L9" s="21">
        <f t="shared" si="0"/>
        <v>6943</v>
      </c>
      <c r="M9" s="21">
        <f>M11+M21+M27+M31+M34+M40+M48</f>
        <v>18220</v>
      </c>
      <c r="N9" s="21">
        <f t="shared" si="0"/>
        <v>17958</v>
      </c>
      <c r="O9" s="30">
        <f t="shared" si="0"/>
        <v>262</v>
      </c>
    </row>
    <row r="10" spans="1:15" ht="20.2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32"/>
      <c r="O10" s="33"/>
    </row>
    <row r="11" spans="1:15" ht="20.25" customHeight="1">
      <c r="A11" s="34" t="s">
        <v>79</v>
      </c>
      <c r="B11" s="21">
        <v>7062</v>
      </c>
      <c r="C11" s="21">
        <v>10680</v>
      </c>
      <c r="D11" s="21">
        <v>820</v>
      </c>
      <c r="E11" s="21">
        <v>9853</v>
      </c>
      <c r="F11" s="21">
        <v>1305</v>
      </c>
      <c r="G11" s="21">
        <v>2882</v>
      </c>
      <c r="H11" s="21">
        <v>2353</v>
      </c>
      <c r="I11" s="21">
        <v>421</v>
      </c>
      <c r="J11" s="21">
        <v>108</v>
      </c>
      <c r="K11" s="21">
        <v>3789</v>
      </c>
      <c r="L11" s="21">
        <v>2618</v>
      </c>
      <c r="M11" s="21">
        <v>7404</v>
      </c>
      <c r="N11" s="21">
        <v>7325</v>
      </c>
      <c r="O11" s="30">
        <v>79</v>
      </c>
    </row>
    <row r="12" spans="1:16" s="17" customFormat="1" ht="20.25" customHeight="1">
      <c r="A12" s="37" t="s">
        <v>80</v>
      </c>
      <c r="B12" s="11">
        <v>843</v>
      </c>
      <c r="C12" s="11">
        <v>1567</v>
      </c>
      <c r="D12" s="11">
        <v>100</v>
      </c>
      <c r="E12" s="11">
        <v>1415</v>
      </c>
      <c r="F12" s="11">
        <v>66</v>
      </c>
      <c r="G12" s="11">
        <v>397</v>
      </c>
      <c r="H12" s="11">
        <v>293</v>
      </c>
      <c r="I12" s="11">
        <v>73</v>
      </c>
      <c r="J12" s="11">
        <v>31</v>
      </c>
      <c r="K12" s="11">
        <v>652</v>
      </c>
      <c r="L12" s="11">
        <v>354</v>
      </c>
      <c r="M12" s="32">
        <v>1029</v>
      </c>
      <c r="N12" s="11">
        <v>1018</v>
      </c>
      <c r="O12" s="35">
        <v>11</v>
      </c>
      <c r="P12" s="36"/>
    </row>
    <row r="13" spans="1:16" s="17" customFormat="1" ht="20.25" customHeight="1">
      <c r="A13" s="37" t="s">
        <v>81</v>
      </c>
      <c r="B13" s="11">
        <v>1385</v>
      </c>
      <c r="C13" s="11">
        <v>1572</v>
      </c>
      <c r="D13" s="11">
        <v>98</v>
      </c>
      <c r="E13" s="11">
        <v>1657</v>
      </c>
      <c r="F13" s="11">
        <v>11</v>
      </c>
      <c r="G13" s="11">
        <v>339</v>
      </c>
      <c r="H13" s="11">
        <v>283</v>
      </c>
      <c r="I13" s="11">
        <v>46</v>
      </c>
      <c r="J13" s="11">
        <v>10</v>
      </c>
      <c r="K13" s="11">
        <v>716</v>
      </c>
      <c r="L13" s="11">
        <v>358</v>
      </c>
      <c r="M13" s="32">
        <v>1387</v>
      </c>
      <c r="N13" s="11">
        <v>1355</v>
      </c>
      <c r="O13" s="35">
        <v>32</v>
      </c>
      <c r="P13" s="36"/>
    </row>
    <row r="14" spans="1:16" s="17" customFormat="1" ht="20.25" customHeight="1">
      <c r="A14" s="37" t="s">
        <v>82</v>
      </c>
      <c r="B14" s="11">
        <v>515</v>
      </c>
      <c r="C14" s="11">
        <v>762</v>
      </c>
      <c r="D14" s="11">
        <v>58</v>
      </c>
      <c r="E14" s="11">
        <v>713</v>
      </c>
      <c r="F14" s="11">
        <v>39</v>
      </c>
      <c r="G14" s="11">
        <v>424</v>
      </c>
      <c r="H14" s="11">
        <v>424</v>
      </c>
      <c r="I14" s="11">
        <v>0</v>
      </c>
      <c r="J14" s="11">
        <v>0</v>
      </c>
      <c r="K14" s="11">
        <v>0</v>
      </c>
      <c r="L14" s="11">
        <v>0</v>
      </c>
      <c r="M14" s="32">
        <v>583</v>
      </c>
      <c r="N14" s="11">
        <v>583</v>
      </c>
      <c r="O14" s="35">
        <v>0</v>
      </c>
      <c r="P14" s="36"/>
    </row>
    <row r="15" spans="1:16" s="17" customFormat="1" ht="20.25" customHeight="1">
      <c r="A15" s="37" t="s">
        <v>83</v>
      </c>
      <c r="B15" s="11">
        <v>88</v>
      </c>
      <c r="C15" s="11">
        <v>373</v>
      </c>
      <c r="D15" s="11">
        <v>28</v>
      </c>
      <c r="E15" s="11">
        <v>325</v>
      </c>
      <c r="F15" s="11">
        <v>21</v>
      </c>
      <c r="G15" s="11">
        <v>135</v>
      </c>
      <c r="H15" s="11">
        <v>128</v>
      </c>
      <c r="I15" s="11">
        <v>7</v>
      </c>
      <c r="J15" s="11">
        <v>0</v>
      </c>
      <c r="K15" s="11">
        <v>161</v>
      </c>
      <c r="L15" s="11">
        <v>79</v>
      </c>
      <c r="M15" s="32">
        <v>143</v>
      </c>
      <c r="N15" s="11">
        <v>139</v>
      </c>
      <c r="O15" s="35">
        <v>4</v>
      </c>
      <c r="P15" s="36"/>
    </row>
    <row r="16" spans="1:16" s="17" customFormat="1" ht="20.25" customHeight="1">
      <c r="A16" s="37" t="s">
        <v>84</v>
      </c>
      <c r="B16" s="11">
        <v>1664</v>
      </c>
      <c r="C16" s="11">
        <v>3250</v>
      </c>
      <c r="D16" s="11">
        <v>150</v>
      </c>
      <c r="E16" s="11">
        <v>2742</v>
      </c>
      <c r="F16" s="11">
        <v>870</v>
      </c>
      <c r="G16" s="11">
        <v>543</v>
      </c>
      <c r="H16" s="11">
        <v>407</v>
      </c>
      <c r="I16" s="11">
        <v>123</v>
      </c>
      <c r="J16" s="11">
        <v>13</v>
      </c>
      <c r="K16" s="11">
        <v>1126</v>
      </c>
      <c r="L16" s="11">
        <v>605</v>
      </c>
      <c r="M16" s="32">
        <v>1452</v>
      </c>
      <c r="N16" s="11">
        <v>1445</v>
      </c>
      <c r="O16" s="35">
        <v>7</v>
      </c>
      <c r="P16" s="36"/>
    </row>
    <row r="17" spans="1:16" s="17" customFormat="1" ht="20.25" customHeight="1">
      <c r="A17" s="69" t="s">
        <v>85</v>
      </c>
      <c r="B17" s="11">
        <v>1275</v>
      </c>
      <c r="C17" s="11">
        <v>887</v>
      </c>
      <c r="D17" s="11">
        <v>4</v>
      </c>
      <c r="E17" s="11">
        <v>637</v>
      </c>
      <c r="F17" s="11">
        <v>0</v>
      </c>
      <c r="G17" s="11">
        <v>153</v>
      </c>
      <c r="H17" s="11">
        <v>110</v>
      </c>
      <c r="I17" s="11">
        <v>37</v>
      </c>
      <c r="J17" s="11">
        <v>6</v>
      </c>
      <c r="K17" s="11">
        <v>311</v>
      </c>
      <c r="L17" s="11">
        <v>385</v>
      </c>
      <c r="M17" s="32">
        <v>1529</v>
      </c>
      <c r="N17" s="11">
        <v>1528</v>
      </c>
      <c r="O17" s="35">
        <v>1</v>
      </c>
      <c r="P17" s="36"/>
    </row>
    <row r="18" spans="1:16" s="17" customFormat="1" ht="20.25" customHeight="1">
      <c r="A18" s="37" t="s">
        <v>86</v>
      </c>
      <c r="B18" s="11">
        <v>784</v>
      </c>
      <c r="C18" s="11">
        <v>1575</v>
      </c>
      <c r="D18" s="11">
        <v>302</v>
      </c>
      <c r="E18" s="11">
        <v>1677</v>
      </c>
      <c r="F18" s="11">
        <v>298</v>
      </c>
      <c r="G18" s="11">
        <v>618</v>
      </c>
      <c r="H18" s="11">
        <v>444</v>
      </c>
      <c r="I18" s="11">
        <v>127</v>
      </c>
      <c r="J18" s="11">
        <v>47</v>
      </c>
      <c r="K18" s="11">
        <v>821</v>
      </c>
      <c r="L18" s="11">
        <v>502</v>
      </c>
      <c r="M18" s="32">
        <v>686</v>
      </c>
      <c r="N18" s="11">
        <v>667</v>
      </c>
      <c r="O18" s="35">
        <v>19</v>
      </c>
      <c r="P18" s="36"/>
    </row>
    <row r="19" spans="1:16" s="17" customFormat="1" ht="20.25" customHeight="1">
      <c r="A19" s="37" t="s">
        <v>87</v>
      </c>
      <c r="B19" s="11">
        <v>508</v>
      </c>
      <c r="C19" s="11">
        <v>694</v>
      </c>
      <c r="D19" s="11">
        <v>80</v>
      </c>
      <c r="E19" s="11">
        <v>687</v>
      </c>
      <c r="F19" s="11">
        <v>0</v>
      </c>
      <c r="G19" s="11">
        <v>273</v>
      </c>
      <c r="H19" s="11">
        <v>264</v>
      </c>
      <c r="I19" s="11">
        <v>8</v>
      </c>
      <c r="J19" s="11">
        <v>1</v>
      </c>
      <c r="K19" s="11">
        <v>2</v>
      </c>
      <c r="L19" s="11">
        <v>335</v>
      </c>
      <c r="M19" s="32">
        <v>595</v>
      </c>
      <c r="N19" s="11">
        <v>590</v>
      </c>
      <c r="O19" s="35">
        <v>5</v>
      </c>
      <c r="P19" s="36"/>
    </row>
    <row r="20" spans="1:15" ht="20.25" customHeight="1">
      <c r="A20" s="38"/>
      <c r="B20" s="22"/>
      <c r="C20" s="11"/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35"/>
    </row>
    <row r="21" spans="1:16" s="17" customFormat="1" ht="20.25" customHeight="1">
      <c r="A21" s="34" t="s">
        <v>88</v>
      </c>
      <c r="B21" s="21">
        <v>2682</v>
      </c>
      <c r="C21" s="21">
        <v>4858</v>
      </c>
      <c r="D21" s="21">
        <v>465</v>
      </c>
      <c r="E21" s="21">
        <v>4739</v>
      </c>
      <c r="F21" s="21">
        <v>574</v>
      </c>
      <c r="G21" s="21">
        <v>1816</v>
      </c>
      <c r="H21" s="21">
        <v>1524</v>
      </c>
      <c r="I21" s="21">
        <v>257</v>
      </c>
      <c r="J21" s="21">
        <v>35</v>
      </c>
      <c r="K21" s="21">
        <v>1760</v>
      </c>
      <c r="L21" s="21">
        <v>1194</v>
      </c>
      <c r="M21" s="21">
        <v>2692</v>
      </c>
      <c r="N21" s="21">
        <v>2627</v>
      </c>
      <c r="O21" s="30">
        <v>65</v>
      </c>
      <c r="P21" s="36"/>
    </row>
    <row r="22" spans="1:16" s="17" customFormat="1" ht="20.25" customHeight="1">
      <c r="A22" s="37" t="s">
        <v>89</v>
      </c>
      <c r="B22" s="11">
        <v>1304</v>
      </c>
      <c r="C22" s="11">
        <v>2194</v>
      </c>
      <c r="D22" s="11">
        <v>171</v>
      </c>
      <c r="E22" s="11">
        <v>2185</v>
      </c>
      <c r="F22" s="11">
        <v>339</v>
      </c>
      <c r="G22" s="11">
        <v>798</v>
      </c>
      <c r="H22" s="11">
        <v>664</v>
      </c>
      <c r="I22" s="11">
        <v>134</v>
      </c>
      <c r="J22" s="11">
        <v>0</v>
      </c>
      <c r="K22" s="11">
        <v>879</v>
      </c>
      <c r="L22" s="11">
        <v>542</v>
      </c>
      <c r="M22" s="32">
        <v>1145</v>
      </c>
      <c r="N22" s="11">
        <v>1118</v>
      </c>
      <c r="O22" s="35">
        <v>27</v>
      </c>
      <c r="P22" s="36"/>
    </row>
    <row r="23" spans="1:16" s="17" customFormat="1" ht="20.25" customHeight="1">
      <c r="A23" s="37" t="s">
        <v>90</v>
      </c>
      <c r="B23" s="11">
        <v>708</v>
      </c>
      <c r="C23" s="11">
        <v>1071</v>
      </c>
      <c r="D23" s="11">
        <v>82</v>
      </c>
      <c r="E23" s="11">
        <v>956</v>
      </c>
      <c r="F23" s="11">
        <v>79</v>
      </c>
      <c r="G23" s="11">
        <v>388</v>
      </c>
      <c r="H23" s="11">
        <v>388</v>
      </c>
      <c r="I23" s="11">
        <v>0</v>
      </c>
      <c r="J23" s="11">
        <v>0</v>
      </c>
      <c r="K23" s="11">
        <v>362</v>
      </c>
      <c r="L23" s="11">
        <v>309</v>
      </c>
      <c r="M23" s="32">
        <v>826</v>
      </c>
      <c r="N23" s="11">
        <v>802</v>
      </c>
      <c r="O23" s="35">
        <v>24</v>
      </c>
      <c r="P23" s="36"/>
    </row>
    <row r="24" spans="1:16" s="17" customFormat="1" ht="20.25" customHeight="1">
      <c r="A24" s="37" t="s">
        <v>0</v>
      </c>
      <c r="B24" s="11">
        <v>275</v>
      </c>
      <c r="C24" s="11">
        <v>804</v>
      </c>
      <c r="D24" s="11">
        <v>51</v>
      </c>
      <c r="E24" s="11">
        <v>793</v>
      </c>
      <c r="F24" s="11">
        <v>56</v>
      </c>
      <c r="G24" s="11">
        <v>364</v>
      </c>
      <c r="H24" s="11">
        <v>270</v>
      </c>
      <c r="I24" s="11">
        <v>78</v>
      </c>
      <c r="J24" s="11">
        <v>16</v>
      </c>
      <c r="K24" s="11">
        <v>307</v>
      </c>
      <c r="L24" s="11">
        <v>166</v>
      </c>
      <c r="M24" s="32">
        <v>281</v>
      </c>
      <c r="N24" s="11">
        <v>270</v>
      </c>
      <c r="O24" s="35">
        <v>11</v>
      </c>
      <c r="P24" s="36"/>
    </row>
    <row r="25" spans="1:16" s="17" customFormat="1" ht="20.25" customHeight="1">
      <c r="A25" s="37" t="s">
        <v>1</v>
      </c>
      <c r="B25" s="11">
        <v>395</v>
      </c>
      <c r="C25" s="11">
        <v>789</v>
      </c>
      <c r="D25" s="11">
        <v>161</v>
      </c>
      <c r="E25" s="11">
        <v>805</v>
      </c>
      <c r="F25" s="11">
        <v>100</v>
      </c>
      <c r="G25" s="11">
        <v>266</v>
      </c>
      <c r="H25" s="11">
        <v>202</v>
      </c>
      <c r="I25" s="11">
        <v>45</v>
      </c>
      <c r="J25" s="11">
        <v>19</v>
      </c>
      <c r="K25" s="11">
        <v>212</v>
      </c>
      <c r="L25" s="11">
        <v>177</v>
      </c>
      <c r="M25" s="32">
        <v>440</v>
      </c>
      <c r="N25" s="11">
        <v>437</v>
      </c>
      <c r="O25" s="35">
        <v>3</v>
      </c>
      <c r="P25" s="36"/>
    </row>
    <row r="26" spans="1:16" s="17" customFormat="1" ht="20.25" customHeight="1">
      <c r="A26" s="3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5"/>
      <c r="P26" s="36"/>
    </row>
    <row r="27" spans="1:15" ht="20.25" customHeight="1">
      <c r="A27" s="34" t="s">
        <v>2</v>
      </c>
      <c r="B27" s="21">
        <v>1567</v>
      </c>
      <c r="C27" s="21">
        <v>2987</v>
      </c>
      <c r="D27" s="21">
        <v>170</v>
      </c>
      <c r="E27" s="21">
        <v>2889</v>
      </c>
      <c r="F27" s="21">
        <v>235</v>
      </c>
      <c r="G27" s="21">
        <v>1223</v>
      </c>
      <c r="H27" s="21">
        <v>1041</v>
      </c>
      <c r="I27" s="21">
        <v>129</v>
      </c>
      <c r="J27" s="21">
        <v>53</v>
      </c>
      <c r="K27" s="21">
        <v>750</v>
      </c>
      <c r="L27" s="21">
        <v>552</v>
      </c>
      <c r="M27" s="21">
        <v>1600</v>
      </c>
      <c r="N27" s="21">
        <f>SUM(N28:N29)</f>
        <v>1586</v>
      </c>
      <c r="O27" s="30">
        <v>14</v>
      </c>
    </row>
    <row r="28" spans="1:16" s="17" customFormat="1" ht="20.25" customHeight="1">
      <c r="A28" s="37" t="s">
        <v>3</v>
      </c>
      <c r="B28" s="11">
        <v>1322</v>
      </c>
      <c r="C28" s="11">
        <v>2531</v>
      </c>
      <c r="D28" s="11">
        <v>165</v>
      </c>
      <c r="E28" s="11">
        <v>2415</v>
      </c>
      <c r="F28" s="11">
        <v>235</v>
      </c>
      <c r="G28" s="11">
        <v>916</v>
      </c>
      <c r="H28" s="11">
        <v>734</v>
      </c>
      <c r="I28" s="11">
        <v>129</v>
      </c>
      <c r="J28" s="11">
        <v>53</v>
      </c>
      <c r="K28" s="11">
        <v>750</v>
      </c>
      <c r="L28" s="11">
        <v>489</v>
      </c>
      <c r="M28" s="32">
        <v>1368</v>
      </c>
      <c r="N28" s="11">
        <v>1354</v>
      </c>
      <c r="O28" s="35">
        <v>14</v>
      </c>
      <c r="P28" s="36"/>
    </row>
    <row r="29" spans="1:16" s="17" customFormat="1" ht="20.25" customHeight="1">
      <c r="A29" s="37" t="s">
        <v>4</v>
      </c>
      <c r="B29" s="11">
        <v>245</v>
      </c>
      <c r="C29" s="11">
        <v>456</v>
      </c>
      <c r="D29" s="11">
        <v>5</v>
      </c>
      <c r="E29" s="11">
        <v>474</v>
      </c>
      <c r="F29" s="11">
        <v>0</v>
      </c>
      <c r="G29" s="11">
        <v>307</v>
      </c>
      <c r="H29" s="11">
        <v>307</v>
      </c>
      <c r="I29" s="11">
        <v>0</v>
      </c>
      <c r="J29" s="11">
        <v>0</v>
      </c>
      <c r="K29" s="11">
        <v>0</v>
      </c>
      <c r="L29" s="11">
        <v>63</v>
      </c>
      <c r="M29" s="32">
        <v>232</v>
      </c>
      <c r="N29" s="11">
        <v>232</v>
      </c>
      <c r="O29" s="35">
        <v>0</v>
      </c>
      <c r="P29" s="36"/>
    </row>
    <row r="30" spans="1:16" s="17" customFormat="1" ht="20.25" customHeight="1">
      <c r="A30" s="3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6"/>
    </row>
    <row r="31" spans="1:16" s="17" customFormat="1" ht="20.25" customHeight="1">
      <c r="A31" s="34" t="s">
        <v>5</v>
      </c>
      <c r="B31" s="21">
        <v>2201</v>
      </c>
      <c r="C31" s="21">
        <v>2907</v>
      </c>
      <c r="D31" s="21">
        <v>218</v>
      </c>
      <c r="E31" s="21">
        <v>3012</v>
      </c>
      <c r="F31" s="21">
        <v>7</v>
      </c>
      <c r="G31" s="21">
        <v>808</v>
      </c>
      <c r="H31" s="21">
        <v>695</v>
      </c>
      <c r="I31" s="21">
        <v>105</v>
      </c>
      <c r="J31" s="21">
        <v>8</v>
      </c>
      <c r="K31" s="21">
        <v>1055</v>
      </c>
      <c r="L31" s="21">
        <v>670</v>
      </c>
      <c r="M31" s="21">
        <v>2307</v>
      </c>
      <c r="N31" s="21">
        <v>2229</v>
      </c>
      <c r="O31" s="30">
        <v>78</v>
      </c>
      <c r="P31" s="36"/>
    </row>
    <row r="32" spans="1:16" s="17" customFormat="1" ht="20.25" customHeight="1">
      <c r="A32" s="37" t="s">
        <v>6</v>
      </c>
      <c r="B32" s="11">
        <v>2201</v>
      </c>
      <c r="C32" s="11">
        <v>2907</v>
      </c>
      <c r="D32" s="11">
        <v>218</v>
      </c>
      <c r="E32" s="11">
        <v>3012</v>
      </c>
      <c r="F32" s="11">
        <v>7</v>
      </c>
      <c r="G32" s="11">
        <v>808</v>
      </c>
      <c r="H32" s="11">
        <v>695</v>
      </c>
      <c r="I32" s="11">
        <v>105</v>
      </c>
      <c r="J32" s="11">
        <v>8</v>
      </c>
      <c r="K32" s="11">
        <v>1055</v>
      </c>
      <c r="L32" s="11">
        <v>670</v>
      </c>
      <c r="M32" s="32">
        <v>2307</v>
      </c>
      <c r="N32" s="11">
        <v>2229</v>
      </c>
      <c r="O32" s="35">
        <v>78</v>
      </c>
      <c r="P32" s="36"/>
    </row>
    <row r="33" spans="1:16" s="17" customFormat="1" ht="20.25" customHeight="1">
      <c r="A33" s="3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6"/>
    </row>
    <row r="34" spans="1:16" s="17" customFormat="1" ht="20.25" customHeight="1">
      <c r="A34" s="34" t="s">
        <v>7</v>
      </c>
      <c r="B34" s="21">
        <v>1084</v>
      </c>
      <c r="C34" s="21">
        <v>1846</v>
      </c>
      <c r="D34" s="21">
        <v>144</v>
      </c>
      <c r="E34" s="21">
        <v>1793</v>
      </c>
      <c r="F34" s="21">
        <v>58</v>
      </c>
      <c r="G34" s="21">
        <v>1184</v>
      </c>
      <c r="H34" s="21">
        <v>1004</v>
      </c>
      <c r="I34" s="21">
        <v>162</v>
      </c>
      <c r="J34" s="21">
        <v>18</v>
      </c>
      <c r="K34" s="21">
        <v>137</v>
      </c>
      <c r="L34" s="21">
        <v>608</v>
      </c>
      <c r="M34" s="21">
        <v>1223</v>
      </c>
      <c r="N34" s="21">
        <v>1222</v>
      </c>
      <c r="O34" s="30">
        <v>1</v>
      </c>
      <c r="P34" s="36"/>
    </row>
    <row r="35" spans="1:16" s="17" customFormat="1" ht="20.25" customHeight="1">
      <c r="A35" s="37" t="s">
        <v>8</v>
      </c>
      <c r="B35" s="11">
        <v>226</v>
      </c>
      <c r="C35" s="11">
        <v>867</v>
      </c>
      <c r="D35" s="11">
        <v>36</v>
      </c>
      <c r="E35" s="11">
        <v>839</v>
      </c>
      <c r="F35" s="11">
        <v>44</v>
      </c>
      <c r="G35" s="11">
        <v>652</v>
      </c>
      <c r="H35" s="11">
        <v>534</v>
      </c>
      <c r="I35" s="11">
        <v>103</v>
      </c>
      <c r="J35" s="11">
        <v>15</v>
      </c>
      <c r="K35" s="11">
        <v>32</v>
      </c>
      <c r="L35" s="11">
        <v>202</v>
      </c>
      <c r="M35" s="32">
        <v>246</v>
      </c>
      <c r="N35" s="11">
        <v>246</v>
      </c>
      <c r="O35" s="35">
        <v>0</v>
      </c>
      <c r="P35" s="36"/>
    </row>
    <row r="36" spans="1:16" s="17" customFormat="1" ht="20.25" customHeight="1">
      <c r="A36" s="37" t="s">
        <v>9</v>
      </c>
      <c r="B36" s="11">
        <v>202</v>
      </c>
      <c r="C36" s="11">
        <v>320</v>
      </c>
      <c r="D36" s="11">
        <v>15</v>
      </c>
      <c r="E36" s="11">
        <v>303</v>
      </c>
      <c r="F36" s="11">
        <v>5</v>
      </c>
      <c r="G36" s="11">
        <v>126</v>
      </c>
      <c r="H36" s="11">
        <v>88</v>
      </c>
      <c r="I36" s="11">
        <v>36</v>
      </c>
      <c r="J36" s="11">
        <v>2</v>
      </c>
      <c r="K36" s="11">
        <v>105</v>
      </c>
      <c r="L36" s="11">
        <v>125</v>
      </c>
      <c r="M36" s="32">
        <v>229</v>
      </c>
      <c r="N36" s="11">
        <v>229</v>
      </c>
      <c r="O36" s="35">
        <v>0</v>
      </c>
      <c r="P36" s="36"/>
    </row>
    <row r="37" spans="1:16" s="17" customFormat="1" ht="20.25" customHeight="1">
      <c r="A37" s="37" t="s">
        <v>10</v>
      </c>
      <c r="B37" s="11">
        <v>246</v>
      </c>
      <c r="C37" s="11">
        <v>345</v>
      </c>
      <c r="D37" s="11">
        <v>55</v>
      </c>
      <c r="E37" s="11">
        <v>359</v>
      </c>
      <c r="F37" s="11">
        <v>0</v>
      </c>
      <c r="G37" s="11">
        <v>172</v>
      </c>
      <c r="H37" s="11">
        <v>167</v>
      </c>
      <c r="I37" s="11">
        <v>5</v>
      </c>
      <c r="J37" s="11">
        <v>0</v>
      </c>
      <c r="K37" s="11">
        <v>0</v>
      </c>
      <c r="L37" s="11">
        <v>85</v>
      </c>
      <c r="M37" s="32">
        <v>287</v>
      </c>
      <c r="N37" s="11">
        <v>286</v>
      </c>
      <c r="O37" s="35">
        <v>1</v>
      </c>
      <c r="P37" s="36"/>
    </row>
    <row r="38" spans="1:16" s="17" customFormat="1" ht="20.25" customHeight="1">
      <c r="A38" s="37" t="s">
        <v>11</v>
      </c>
      <c r="B38" s="11">
        <v>410</v>
      </c>
      <c r="C38" s="11">
        <v>314</v>
      </c>
      <c r="D38" s="11">
        <v>38</v>
      </c>
      <c r="E38" s="11">
        <v>292</v>
      </c>
      <c r="F38" s="11">
        <v>9</v>
      </c>
      <c r="G38" s="11">
        <v>234</v>
      </c>
      <c r="H38" s="11">
        <v>215</v>
      </c>
      <c r="I38" s="11">
        <v>18</v>
      </c>
      <c r="J38" s="11">
        <v>1</v>
      </c>
      <c r="K38" s="11">
        <v>0</v>
      </c>
      <c r="L38" s="11">
        <v>196</v>
      </c>
      <c r="M38" s="32">
        <v>461</v>
      </c>
      <c r="N38" s="11">
        <v>461</v>
      </c>
      <c r="O38" s="35">
        <v>0</v>
      </c>
      <c r="P38" s="36"/>
    </row>
    <row r="39" spans="1:16" s="17" customFormat="1" ht="20.25" customHeight="1">
      <c r="A39" s="3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6"/>
    </row>
    <row r="40" spans="1:16" s="17" customFormat="1" ht="20.25" customHeight="1">
      <c r="A40" s="34" t="s">
        <v>12</v>
      </c>
      <c r="B40" s="21">
        <v>1777</v>
      </c>
      <c r="C40" s="21">
        <v>2470</v>
      </c>
      <c r="D40" s="21">
        <v>55</v>
      </c>
      <c r="E40" s="21">
        <v>2255</v>
      </c>
      <c r="F40" s="21">
        <v>121</v>
      </c>
      <c r="G40" s="21">
        <v>905</v>
      </c>
      <c r="H40" s="21">
        <v>783</v>
      </c>
      <c r="I40" s="21">
        <v>81</v>
      </c>
      <c r="J40" s="21">
        <v>41</v>
      </c>
      <c r="K40" s="21">
        <v>620</v>
      </c>
      <c r="L40" s="21">
        <v>644</v>
      </c>
      <c r="M40" s="21">
        <f>SUM(M41:M46)</f>
        <v>1926</v>
      </c>
      <c r="N40" s="21">
        <f>SUM(N41:N46)</f>
        <v>1903</v>
      </c>
      <c r="O40" s="21">
        <f>SUM(O41:O46)</f>
        <v>23</v>
      </c>
      <c r="P40" s="36"/>
    </row>
    <row r="41" spans="1:16" s="17" customFormat="1" ht="20.25" customHeight="1">
      <c r="A41" s="37" t="s">
        <v>13</v>
      </c>
      <c r="B41" s="11">
        <v>698</v>
      </c>
      <c r="C41" s="11">
        <v>1143</v>
      </c>
      <c r="D41" s="11">
        <v>19</v>
      </c>
      <c r="E41" s="11">
        <v>1084</v>
      </c>
      <c r="F41" s="11">
        <v>0</v>
      </c>
      <c r="G41" s="11">
        <v>483</v>
      </c>
      <c r="H41" s="11">
        <v>400</v>
      </c>
      <c r="I41" s="11">
        <v>73</v>
      </c>
      <c r="J41" s="11">
        <v>10</v>
      </c>
      <c r="K41" s="11">
        <v>354</v>
      </c>
      <c r="L41" s="11">
        <v>232</v>
      </c>
      <c r="M41" s="32">
        <v>776</v>
      </c>
      <c r="N41" s="11">
        <v>764</v>
      </c>
      <c r="O41" s="35">
        <v>12</v>
      </c>
      <c r="P41" s="36"/>
    </row>
    <row r="42" spans="1:16" s="17" customFormat="1" ht="20.25" customHeight="1">
      <c r="A42" s="37" t="s">
        <v>14</v>
      </c>
      <c r="B42" s="11">
        <v>162</v>
      </c>
      <c r="C42" s="11">
        <v>198</v>
      </c>
      <c r="D42" s="11">
        <v>10</v>
      </c>
      <c r="E42" s="11">
        <v>186</v>
      </c>
      <c r="F42" s="11">
        <v>17</v>
      </c>
      <c r="G42" s="11">
        <v>27</v>
      </c>
      <c r="H42" s="11">
        <v>24</v>
      </c>
      <c r="I42" s="11">
        <v>0</v>
      </c>
      <c r="J42" s="11">
        <v>3</v>
      </c>
      <c r="K42" s="11">
        <v>62</v>
      </c>
      <c r="L42" s="11">
        <v>152</v>
      </c>
      <c r="M42" s="32">
        <v>167</v>
      </c>
      <c r="N42" s="11">
        <v>167</v>
      </c>
      <c r="O42" s="35">
        <v>0</v>
      </c>
      <c r="P42" s="36"/>
    </row>
    <row r="43" spans="1:16" s="40" customFormat="1" ht="20.25" customHeight="1">
      <c r="A43" s="70" t="s">
        <v>15</v>
      </c>
      <c r="B43" s="11">
        <v>104</v>
      </c>
      <c r="C43" s="11">
        <v>196</v>
      </c>
      <c r="D43" s="11">
        <v>3</v>
      </c>
      <c r="E43" s="11">
        <v>156</v>
      </c>
      <c r="F43" s="11">
        <v>0</v>
      </c>
      <c r="G43" s="11">
        <v>95</v>
      </c>
      <c r="H43" s="11">
        <v>95</v>
      </c>
      <c r="I43" s="11">
        <v>0</v>
      </c>
      <c r="J43" s="11">
        <v>0</v>
      </c>
      <c r="K43" s="11">
        <v>0</v>
      </c>
      <c r="L43" s="11">
        <v>36</v>
      </c>
      <c r="M43" s="32">
        <v>147</v>
      </c>
      <c r="N43" s="11">
        <v>146</v>
      </c>
      <c r="O43" s="35">
        <v>1</v>
      </c>
      <c r="P43" s="39"/>
    </row>
    <row r="44" spans="1:16" s="40" customFormat="1" ht="20.25" customHeight="1">
      <c r="A44" s="37" t="s">
        <v>16</v>
      </c>
      <c r="B44" s="11">
        <v>613</v>
      </c>
      <c r="C44" s="11">
        <v>510</v>
      </c>
      <c r="D44" s="11">
        <v>7</v>
      </c>
      <c r="E44" s="11">
        <v>481</v>
      </c>
      <c r="F44" s="11">
        <v>64</v>
      </c>
      <c r="G44" s="11">
        <v>119</v>
      </c>
      <c r="H44" s="11">
        <v>91</v>
      </c>
      <c r="I44" s="11">
        <v>2</v>
      </c>
      <c r="J44" s="11">
        <v>26</v>
      </c>
      <c r="K44" s="11">
        <v>176</v>
      </c>
      <c r="L44" s="11">
        <v>138</v>
      </c>
      <c r="M44" s="32">
        <v>585</v>
      </c>
      <c r="N44" s="11">
        <v>578</v>
      </c>
      <c r="O44" s="35">
        <v>7</v>
      </c>
      <c r="P44" s="39"/>
    </row>
    <row r="45" spans="1:16" s="17" customFormat="1" ht="20.25" customHeight="1">
      <c r="A45" s="37" t="s">
        <v>17</v>
      </c>
      <c r="B45" s="11">
        <v>109</v>
      </c>
      <c r="C45" s="11">
        <v>242</v>
      </c>
      <c r="D45" s="11">
        <v>6</v>
      </c>
      <c r="E45" s="11">
        <v>175</v>
      </c>
      <c r="F45" s="11">
        <v>17</v>
      </c>
      <c r="G45" s="11">
        <v>104</v>
      </c>
      <c r="H45" s="11">
        <v>100</v>
      </c>
      <c r="I45" s="11">
        <v>4</v>
      </c>
      <c r="J45" s="11">
        <v>0</v>
      </c>
      <c r="K45" s="11">
        <v>0</v>
      </c>
      <c r="L45" s="11">
        <v>48</v>
      </c>
      <c r="M45" s="32">
        <v>165</v>
      </c>
      <c r="N45" s="11">
        <v>165</v>
      </c>
      <c r="O45" s="35">
        <v>0</v>
      </c>
      <c r="P45" s="36"/>
    </row>
    <row r="46" spans="1:16" s="17" customFormat="1" ht="20.25" customHeight="1">
      <c r="A46" s="37" t="s">
        <v>18</v>
      </c>
      <c r="B46" s="11">
        <v>91</v>
      </c>
      <c r="C46" s="11">
        <v>181</v>
      </c>
      <c r="D46" s="11">
        <v>10</v>
      </c>
      <c r="E46" s="11">
        <v>173</v>
      </c>
      <c r="F46" s="11">
        <v>23</v>
      </c>
      <c r="G46" s="11">
        <v>77</v>
      </c>
      <c r="H46" s="11">
        <v>73</v>
      </c>
      <c r="I46" s="11">
        <v>2</v>
      </c>
      <c r="J46" s="11">
        <v>2</v>
      </c>
      <c r="K46" s="11">
        <v>28</v>
      </c>
      <c r="L46" s="11">
        <v>38</v>
      </c>
      <c r="M46" s="32">
        <v>86</v>
      </c>
      <c r="N46" s="11">
        <v>83</v>
      </c>
      <c r="O46" s="35">
        <v>3</v>
      </c>
      <c r="P46" s="36"/>
    </row>
    <row r="47" spans="1:16" s="42" customFormat="1" ht="20.25" customHeight="1">
      <c r="A47" s="3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2"/>
      <c r="N47" s="11"/>
      <c r="O47" s="35"/>
      <c r="P47" s="41"/>
    </row>
    <row r="48" spans="1:16" s="42" customFormat="1" ht="20.25" customHeight="1">
      <c r="A48" s="34" t="s">
        <v>19</v>
      </c>
      <c r="B48" s="21">
        <v>1334</v>
      </c>
      <c r="C48" s="21">
        <v>1663</v>
      </c>
      <c r="D48" s="21">
        <v>161</v>
      </c>
      <c r="E48" s="21">
        <v>1779</v>
      </c>
      <c r="F48" s="21">
        <v>311</v>
      </c>
      <c r="G48" s="21">
        <v>501</v>
      </c>
      <c r="H48" s="21">
        <v>428</v>
      </c>
      <c r="I48" s="21">
        <v>69</v>
      </c>
      <c r="J48" s="21">
        <v>4</v>
      </c>
      <c r="K48" s="21">
        <v>645</v>
      </c>
      <c r="L48" s="21">
        <v>657</v>
      </c>
      <c r="M48" s="21">
        <v>1068</v>
      </c>
      <c r="N48" s="21">
        <v>1066</v>
      </c>
      <c r="O48" s="30">
        <v>2</v>
      </c>
      <c r="P48" s="41"/>
    </row>
    <row r="49" spans="1:16" s="44" customFormat="1" ht="20.25" customHeight="1">
      <c r="A49" s="37" t="s">
        <v>20</v>
      </c>
      <c r="B49" s="11">
        <v>455</v>
      </c>
      <c r="C49" s="11">
        <v>642</v>
      </c>
      <c r="D49" s="11">
        <v>80</v>
      </c>
      <c r="E49" s="11">
        <v>704</v>
      </c>
      <c r="F49" s="11">
        <v>148</v>
      </c>
      <c r="G49" s="11">
        <v>284</v>
      </c>
      <c r="H49" s="11">
        <v>211</v>
      </c>
      <c r="I49" s="11">
        <v>69</v>
      </c>
      <c r="J49" s="11">
        <v>4</v>
      </c>
      <c r="K49" s="11">
        <v>254</v>
      </c>
      <c r="L49" s="11">
        <v>359</v>
      </c>
      <c r="M49" s="32">
        <v>325</v>
      </c>
      <c r="N49" s="11">
        <v>324</v>
      </c>
      <c r="O49" s="35">
        <v>1</v>
      </c>
      <c r="P49" s="43"/>
    </row>
    <row r="50" spans="1:16" s="44" customFormat="1" ht="20.25" customHeight="1">
      <c r="A50" s="37" t="s">
        <v>21</v>
      </c>
      <c r="B50" s="11">
        <v>879</v>
      </c>
      <c r="C50" s="11">
        <v>1021</v>
      </c>
      <c r="D50" s="11">
        <v>81</v>
      </c>
      <c r="E50" s="11">
        <v>1075</v>
      </c>
      <c r="F50" s="11">
        <v>163</v>
      </c>
      <c r="G50" s="11">
        <v>217</v>
      </c>
      <c r="H50" s="11">
        <v>217</v>
      </c>
      <c r="I50" s="11">
        <v>0</v>
      </c>
      <c r="J50" s="11">
        <v>0</v>
      </c>
      <c r="K50" s="11">
        <v>391</v>
      </c>
      <c r="L50" s="11">
        <v>298</v>
      </c>
      <c r="M50" s="32">
        <v>743</v>
      </c>
      <c r="N50" s="11">
        <v>742</v>
      </c>
      <c r="O50" s="35">
        <v>1</v>
      </c>
      <c r="P50" s="43"/>
    </row>
    <row r="51" spans="1:16" s="17" customFormat="1" ht="20.25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36"/>
    </row>
    <row r="52" ht="20.25" customHeight="1">
      <c r="A52" s="17" t="s">
        <v>104</v>
      </c>
    </row>
    <row r="53" ht="20.25" customHeight="1">
      <c r="B53" s="19"/>
    </row>
    <row r="54" ht="20.25" customHeight="1">
      <c r="B54" s="19"/>
    </row>
    <row r="55" ht="20.25" customHeight="1">
      <c r="B55" s="19"/>
    </row>
    <row r="56" ht="20.25" customHeight="1">
      <c r="B56" s="19"/>
    </row>
    <row r="57" ht="20.25" customHeight="1">
      <c r="B57" s="19"/>
    </row>
    <row r="58" ht="20.25" customHeight="1">
      <c r="B58" s="19"/>
    </row>
    <row r="59" ht="20.25" customHeight="1">
      <c r="B59" s="19"/>
    </row>
    <row r="60" ht="20.25" customHeight="1">
      <c r="B60" s="19"/>
    </row>
    <row r="61" ht="20.25" customHeight="1">
      <c r="B61" s="19"/>
    </row>
    <row r="62" ht="20.25" customHeight="1">
      <c r="B62" s="19"/>
    </row>
    <row r="63" ht="20.25" customHeight="1">
      <c r="B63" s="19"/>
    </row>
    <row r="64" ht="20.25" customHeight="1">
      <c r="B64" s="19"/>
    </row>
    <row r="65" spans="1:81" s="71" customFormat="1" ht="20.25" customHeight="1">
      <c r="A65" s="18"/>
      <c r="B65" s="1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</row>
    <row r="66" spans="1:81" s="71" customFormat="1" ht="20.25" customHeight="1">
      <c r="A66" s="18"/>
      <c r="B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</row>
    <row r="67" spans="1:81" s="71" customFormat="1" ht="20.25" customHeight="1">
      <c r="A67" s="18"/>
      <c r="B67" s="1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</row>
    <row r="68" spans="1:81" s="71" customFormat="1" ht="20.25" customHeight="1">
      <c r="A68" s="18"/>
      <c r="B68" s="1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</row>
    <row r="69" spans="1:81" s="71" customFormat="1" ht="20.25" customHeight="1">
      <c r="A69" s="18"/>
      <c r="B69" s="1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</row>
    <row r="70" spans="1:81" s="71" customFormat="1" ht="20.25" customHeight="1">
      <c r="A70" s="18"/>
      <c r="B70" s="1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</row>
    <row r="71" spans="1:81" s="71" customFormat="1" ht="20.25" customHeight="1">
      <c r="A71" s="18"/>
      <c r="B71" s="1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</row>
    <row r="72" spans="1:81" s="71" customFormat="1" ht="20.25" customHeight="1">
      <c r="A72" s="18"/>
      <c r="B72" s="1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</row>
    <row r="73" spans="1:81" s="71" customFormat="1" ht="20.25" customHeight="1">
      <c r="A73" s="18"/>
      <c r="B73" s="1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</row>
    <row r="74" spans="1:81" s="71" customFormat="1" ht="20.25" customHeight="1">
      <c r="A74" s="18"/>
      <c r="B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</row>
    <row r="75" spans="1:81" s="71" customFormat="1" ht="20.25" customHeight="1">
      <c r="A75" s="18"/>
      <c r="B75" s="1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</row>
    <row r="76" spans="1:81" s="71" customFormat="1" ht="20.25" customHeight="1">
      <c r="A76" s="18"/>
      <c r="B76" s="1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</row>
    <row r="77" spans="1:81" s="71" customFormat="1" ht="20.25" customHeight="1">
      <c r="A77" s="18"/>
      <c r="B77" s="1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</row>
    <row r="78" spans="1:81" s="71" customFormat="1" ht="20.25" customHeight="1">
      <c r="A78" s="18"/>
      <c r="B78" s="1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9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</row>
    <row r="79" spans="1:81" s="71" customFormat="1" ht="20.25" customHeight="1">
      <c r="A79" s="18"/>
      <c r="B79" s="1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</row>
    <row r="80" spans="1:81" s="71" customFormat="1" ht="20.25" customHeight="1">
      <c r="A80" s="18"/>
      <c r="B80" s="1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9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</row>
    <row r="81" spans="1:81" s="71" customFormat="1" ht="20.25" customHeight="1">
      <c r="A81" s="18"/>
      <c r="B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9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</row>
    <row r="82" spans="1:81" s="71" customFormat="1" ht="20.25" customHeight="1">
      <c r="A82" s="18"/>
      <c r="B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9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</row>
    <row r="83" spans="1:81" s="71" customFormat="1" ht="20.25" customHeight="1">
      <c r="A83" s="18"/>
      <c r="B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9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</row>
    <row r="84" spans="1:81" s="71" customFormat="1" ht="20.25" customHeight="1">
      <c r="A84" s="18"/>
      <c r="B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9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</row>
    <row r="85" spans="1:81" s="71" customFormat="1" ht="20.25" customHeight="1">
      <c r="A85" s="18"/>
      <c r="B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9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</row>
    <row r="86" spans="1:81" s="71" customFormat="1" ht="20.25" customHeight="1">
      <c r="A86" s="18"/>
      <c r="B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9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</row>
    <row r="87" spans="1:81" s="71" customFormat="1" ht="20.25" customHeight="1">
      <c r="A87" s="18"/>
      <c r="B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9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</row>
    <row r="88" spans="1:81" s="71" customFormat="1" ht="20.25" customHeight="1">
      <c r="A88" s="18"/>
      <c r="B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9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</row>
    <row r="89" spans="1:81" s="71" customFormat="1" ht="20.25" customHeight="1">
      <c r="A89" s="18"/>
      <c r="B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</row>
    <row r="90" spans="1:81" s="71" customFormat="1" ht="20.25" customHeight="1">
      <c r="A90" s="18"/>
      <c r="B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9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</row>
    <row r="91" spans="1:81" s="71" customFormat="1" ht="20.25" customHeight="1">
      <c r="A91" s="18"/>
      <c r="B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9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</row>
    <row r="92" spans="1:81" s="71" customFormat="1" ht="20.25" customHeight="1">
      <c r="A92" s="18"/>
      <c r="B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</row>
    <row r="93" spans="1:81" s="71" customFormat="1" ht="20.25" customHeight="1">
      <c r="A93" s="18"/>
      <c r="B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</row>
    <row r="94" spans="1:81" s="71" customFormat="1" ht="20.25" customHeight="1">
      <c r="A94" s="18"/>
      <c r="B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</row>
    <row r="95" spans="1:81" s="71" customFormat="1" ht="20.25" customHeight="1">
      <c r="A95" s="18"/>
      <c r="B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9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</row>
    <row r="96" spans="1:81" s="71" customFormat="1" ht="20.25" customHeight="1">
      <c r="A96" s="18"/>
      <c r="B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9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</row>
    <row r="97" spans="1:81" s="71" customFormat="1" ht="20.25" customHeight="1">
      <c r="A97" s="18"/>
      <c r="B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</row>
  </sheetData>
  <sheetProtection/>
  <mergeCells count="1">
    <mergeCell ref="A3:O3"/>
  </mergeCells>
  <conditionalFormatting sqref="G30 G39">
    <cfRule type="cellIs" priority="1" dxfId="0" operator="notEqual" stopIfTrue="1">
      <formula>H30+I30+J30</formula>
    </cfRule>
  </conditionalFormatting>
  <printOptions horizontalCentered="1" verticalCentered="1"/>
  <pageMargins left="0" right="0" top="0" bottom="0" header="0" footer="0"/>
  <pageSetup horizontalDpi="600" verticalDpi="600" orientation="landscape" scale="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AP66"/>
  <sheetViews>
    <sheetView zoomScale="125" zoomScaleNormal="125" workbookViewId="0" topLeftCell="A1">
      <selection activeCell="A2" sqref="A2:AO6"/>
    </sheetView>
  </sheetViews>
  <sheetFormatPr defaultColWidth="11.57421875" defaultRowHeight="12.75"/>
  <cols>
    <col min="1" max="1" width="84.8515625" style="2" customWidth="1"/>
    <col min="2" max="2" width="11.421875" style="2" customWidth="1"/>
    <col min="3" max="3" width="21.421875" style="2" customWidth="1"/>
    <col min="4" max="4" width="13.8515625" style="2" bestFit="1" customWidth="1"/>
    <col min="5" max="5" width="17.00390625" style="2" customWidth="1"/>
    <col min="6" max="6" width="21.421875" style="2" customWidth="1"/>
    <col min="7" max="7" width="26.421875" style="2" customWidth="1"/>
    <col min="8" max="9" width="21.421875" style="2" customWidth="1"/>
    <col min="10" max="10" width="10.00390625" style="2" bestFit="1" customWidth="1"/>
    <col min="11" max="11" width="21.421875" style="2" customWidth="1"/>
    <col min="12" max="12" width="16.7109375" style="2" customWidth="1"/>
    <col min="13" max="13" width="17.421875" style="2" customWidth="1"/>
    <col min="14" max="15" width="21.421875" style="2" customWidth="1"/>
    <col min="16" max="16" width="24.7109375" style="2" customWidth="1"/>
    <col min="17" max="17" width="20.8515625" style="2" customWidth="1"/>
    <col min="18" max="18" width="16.00390625" style="2" customWidth="1"/>
    <col min="19" max="19" width="19.28125" style="2" customWidth="1"/>
    <col min="20" max="25" width="21.421875" style="2" customWidth="1"/>
    <col min="26" max="26" width="23.421875" style="2" customWidth="1"/>
    <col min="27" max="29" width="21.421875" style="2" customWidth="1"/>
    <col min="30" max="30" width="24.140625" style="2" customWidth="1"/>
    <col min="31" max="31" width="14.140625" style="2" bestFit="1" customWidth="1"/>
    <col min="32" max="32" width="16.421875" style="2" customWidth="1"/>
    <col min="33" max="33" width="21.421875" style="2" customWidth="1"/>
    <col min="34" max="34" width="11.28125" style="2" bestFit="1" customWidth="1"/>
    <col min="35" max="35" width="21.421875" style="2" customWidth="1"/>
    <col min="36" max="36" width="19.7109375" style="2" customWidth="1"/>
    <col min="37" max="39" width="21.421875" style="2" customWidth="1"/>
    <col min="40" max="40" width="24.421875" style="2" customWidth="1"/>
    <col min="41" max="41" width="10.00390625" style="2" bestFit="1" customWidth="1"/>
    <col min="42" max="16384" width="11.421875" style="2" customWidth="1"/>
  </cols>
  <sheetData>
    <row r="1" ht="15">
      <c r="A1" s="1" t="s">
        <v>27</v>
      </c>
    </row>
    <row r="2" spans="1:41" ht="20.25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94"/>
      <c r="AM3" s="94"/>
      <c r="AN3" s="94"/>
      <c r="AO3" s="94"/>
    </row>
    <row r="4" spans="1:41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94"/>
      <c r="AM4" s="94"/>
      <c r="AN4" s="94"/>
      <c r="AO4" s="94"/>
    </row>
    <row r="5" spans="1:42" s="1" customFormat="1" ht="18.75" customHeight="1">
      <c r="A5" s="95" t="s">
        <v>162</v>
      </c>
      <c r="B5" s="96" t="s">
        <v>163</v>
      </c>
      <c r="C5" s="97" t="s">
        <v>133</v>
      </c>
      <c r="D5" s="98"/>
      <c r="E5" s="98"/>
      <c r="F5" s="98"/>
      <c r="G5" s="98"/>
      <c r="H5" s="98"/>
      <c r="I5" s="98"/>
      <c r="J5" s="98"/>
      <c r="K5" s="97" t="s">
        <v>134</v>
      </c>
      <c r="L5" s="99"/>
      <c r="M5" s="97" t="s">
        <v>135</v>
      </c>
      <c r="N5" s="99"/>
      <c r="O5" s="100" t="s">
        <v>136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2"/>
      <c r="AD5" s="100" t="s">
        <v>137</v>
      </c>
      <c r="AE5" s="101"/>
      <c r="AF5" s="101"/>
      <c r="AG5" s="101"/>
      <c r="AH5" s="101"/>
      <c r="AI5" s="101"/>
      <c r="AJ5" s="101"/>
      <c r="AK5" s="102"/>
      <c r="AL5" s="100" t="s">
        <v>116</v>
      </c>
      <c r="AM5" s="101"/>
      <c r="AN5" s="101"/>
      <c r="AO5" s="101"/>
      <c r="AP5" s="36"/>
    </row>
    <row r="6" spans="1:42" s="1" customFormat="1" ht="156" customHeight="1">
      <c r="A6" s="103"/>
      <c r="B6" s="104"/>
      <c r="C6" s="105" t="s">
        <v>138</v>
      </c>
      <c r="D6" s="105" t="s">
        <v>139</v>
      </c>
      <c r="E6" s="105" t="s">
        <v>140</v>
      </c>
      <c r="F6" s="105" t="s">
        <v>141</v>
      </c>
      <c r="G6" s="105" t="s">
        <v>142</v>
      </c>
      <c r="H6" s="105" t="s">
        <v>143</v>
      </c>
      <c r="I6" s="105" t="s">
        <v>144</v>
      </c>
      <c r="J6" s="105" t="s">
        <v>116</v>
      </c>
      <c r="K6" s="105" t="s">
        <v>145</v>
      </c>
      <c r="L6" s="105" t="s">
        <v>146</v>
      </c>
      <c r="M6" s="105" t="s">
        <v>147</v>
      </c>
      <c r="N6" s="105" t="s">
        <v>148</v>
      </c>
      <c r="O6" s="105" t="s">
        <v>149</v>
      </c>
      <c r="P6" s="105" t="s">
        <v>150</v>
      </c>
      <c r="Q6" s="105" t="s">
        <v>30</v>
      </c>
      <c r="R6" s="105" t="s">
        <v>31</v>
      </c>
      <c r="S6" s="105" t="s">
        <v>32</v>
      </c>
      <c r="T6" s="105" t="s">
        <v>33</v>
      </c>
      <c r="U6" s="105" t="s">
        <v>34</v>
      </c>
      <c r="V6" s="105" t="s">
        <v>35</v>
      </c>
      <c r="W6" s="105" t="s">
        <v>36</v>
      </c>
      <c r="X6" s="105" t="s">
        <v>37</v>
      </c>
      <c r="Y6" s="105" t="s">
        <v>38</v>
      </c>
      <c r="Z6" s="105" t="s">
        <v>39</v>
      </c>
      <c r="AA6" s="105" t="s">
        <v>40</v>
      </c>
      <c r="AB6" s="105" t="s">
        <v>41</v>
      </c>
      <c r="AC6" s="105" t="s">
        <v>42</v>
      </c>
      <c r="AD6" s="105" t="s">
        <v>43</v>
      </c>
      <c r="AE6" s="105" t="s">
        <v>44</v>
      </c>
      <c r="AF6" s="105" t="s">
        <v>45</v>
      </c>
      <c r="AG6" s="105" t="s">
        <v>46</v>
      </c>
      <c r="AH6" s="105" t="s">
        <v>47</v>
      </c>
      <c r="AI6" s="105" t="s">
        <v>48</v>
      </c>
      <c r="AJ6" s="105" t="s">
        <v>49</v>
      </c>
      <c r="AK6" s="105" t="s">
        <v>24</v>
      </c>
      <c r="AL6" s="105" t="s">
        <v>50</v>
      </c>
      <c r="AM6" s="105" t="s">
        <v>51</v>
      </c>
      <c r="AN6" s="105" t="s">
        <v>52</v>
      </c>
      <c r="AO6" s="106" t="s">
        <v>116</v>
      </c>
      <c r="AP6" s="36"/>
    </row>
    <row r="7" spans="1:41" ht="15">
      <c r="A7" s="7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7"/>
      <c r="AM7" s="78"/>
      <c r="AN7" s="79"/>
      <c r="AO7" s="77"/>
    </row>
    <row r="8" spans="1:42" s="1" customFormat="1" ht="15">
      <c r="A8" s="80" t="s">
        <v>163</v>
      </c>
      <c r="B8" s="5">
        <f aca="true" t="shared" si="0" ref="B8:AO8">B10+B16+B19+B23+B26+B29+B33+B37+B40+B44+B48+B52+B56+B61+B64</f>
        <v>27411</v>
      </c>
      <c r="C8" s="5">
        <f t="shared" si="0"/>
        <v>44</v>
      </c>
      <c r="D8" s="5">
        <f t="shared" si="0"/>
        <v>3052</v>
      </c>
      <c r="E8" s="5">
        <f t="shared" si="0"/>
        <v>784</v>
      </c>
      <c r="F8" s="5">
        <f t="shared" si="0"/>
        <v>12</v>
      </c>
      <c r="G8" s="5">
        <f t="shared" si="0"/>
        <v>668</v>
      </c>
      <c r="H8" s="5">
        <f t="shared" si="0"/>
        <v>215</v>
      </c>
      <c r="I8" s="5">
        <f t="shared" si="0"/>
        <v>227</v>
      </c>
      <c r="J8" s="5">
        <f t="shared" si="0"/>
        <v>335</v>
      </c>
      <c r="K8" s="5">
        <f t="shared" si="0"/>
        <v>225</v>
      </c>
      <c r="L8" s="5">
        <f t="shared" si="0"/>
        <v>218</v>
      </c>
      <c r="M8" s="5">
        <f t="shared" si="0"/>
        <v>53</v>
      </c>
      <c r="N8" s="5">
        <f t="shared" si="0"/>
        <v>1583</v>
      </c>
      <c r="O8" s="5">
        <f t="shared" si="0"/>
        <v>251</v>
      </c>
      <c r="P8" s="5">
        <f t="shared" si="0"/>
        <v>14</v>
      </c>
      <c r="Q8" s="5">
        <f t="shared" si="0"/>
        <v>258</v>
      </c>
      <c r="R8" s="5">
        <f t="shared" si="0"/>
        <v>30</v>
      </c>
      <c r="S8" s="5">
        <f t="shared" si="0"/>
        <v>424</v>
      </c>
      <c r="T8" s="5">
        <f t="shared" si="0"/>
        <v>1015</v>
      </c>
      <c r="U8" s="5">
        <f t="shared" si="0"/>
        <v>2</v>
      </c>
      <c r="V8" s="5">
        <f t="shared" si="0"/>
        <v>852</v>
      </c>
      <c r="W8" s="5">
        <f t="shared" si="0"/>
        <v>48</v>
      </c>
      <c r="X8" s="5">
        <f t="shared" si="0"/>
        <v>284</v>
      </c>
      <c r="Y8" s="5">
        <f t="shared" si="0"/>
        <v>220</v>
      </c>
      <c r="Z8" s="5">
        <f t="shared" si="0"/>
        <v>23</v>
      </c>
      <c r="AA8" s="5">
        <f t="shared" si="0"/>
        <v>737</v>
      </c>
      <c r="AB8" s="5">
        <f t="shared" si="0"/>
        <v>478</v>
      </c>
      <c r="AC8" s="5">
        <f t="shared" si="0"/>
        <v>15</v>
      </c>
      <c r="AD8" s="5">
        <f t="shared" si="0"/>
        <v>11007</v>
      </c>
      <c r="AE8" s="5">
        <f t="shared" si="0"/>
        <v>432</v>
      </c>
      <c r="AF8" s="5">
        <f t="shared" si="0"/>
        <v>544</v>
      </c>
      <c r="AG8" s="5">
        <f t="shared" si="0"/>
        <v>625</v>
      </c>
      <c r="AH8" s="5">
        <f t="shared" si="0"/>
        <v>51</v>
      </c>
      <c r="AI8" s="5">
        <f t="shared" si="0"/>
        <v>57</v>
      </c>
      <c r="AJ8" s="5">
        <f t="shared" si="0"/>
        <v>538</v>
      </c>
      <c r="AK8" s="5">
        <f t="shared" si="0"/>
        <v>65</v>
      </c>
      <c r="AL8" s="81">
        <f t="shared" si="0"/>
        <v>2</v>
      </c>
      <c r="AM8" s="5">
        <f t="shared" si="0"/>
        <v>585</v>
      </c>
      <c r="AN8" s="3">
        <f t="shared" si="0"/>
        <v>1</v>
      </c>
      <c r="AO8" s="81">
        <f t="shared" si="0"/>
        <v>1437</v>
      </c>
      <c r="AP8" s="36"/>
    </row>
    <row r="9" spans="1:41" ht="15">
      <c r="A9" s="82"/>
      <c r="B9" s="8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4"/>
      <c r="AM9" s="8"/>
      <c r="AN9" s="85"/>
      <c r="AO9" s="86"/>
    </row>
    <row r="10" spans="1:42" s="1" customFormat="1" ht="15">
      <c r="A10" s="34" t="s">
        <v>174</v>
      </c>
      <c r="B10" s="5">
        <f aca="true" t="shared" si="1" ref="B10:AO10">SUM(B11:B14)</f>
        <v>4274</v>
      </c>
      <c r="C10" s="5">
        <f t="shared" si="1"/>
        <v>39</v>
      </c>
      <c r="D10" s="5">
        <f t="shared" si="1"/>
        <v>377</v>
      </c>
      <c r="E10" s="5">
        <f t="shared" si="1"/>
        <v>85</v>
      </c>
      <c r="F10" s="5">
        <f t="shared" si="1"/>
        <v>2</v>
      </c>
      <c r="G10" s="5">
        <f t="shared" si="1"/>
        <v>44</v>
      </c>
      <c r="H10" s="5">
        <f t="shared" si="1"/>
        <v>42</v>
      </c>
      <c r="I10" s="5">
        <f t="shared" si="1"/>
        <v>37</v>
      </c>
      <c r="J10" s="81">
        <f t="shared" si="1"/>
        <v>56</v>
      </c>
      <c r="K10" s="5">
        <f t="shared" si="1"/>
        <v>15</v>
      </c>
      <c r="L10" s="5">
        <f t="shared" si="1"/>
        <v>57</v>
      </c>
      <c r="M10" s="5">
        <f t="shared" si="1"/>
        <v>2</v>
      </c>
      <c r="N10" s="5">
        <f t="shared" si="1"/>
        <v>241</v>
      </c>
      <c r="O10" s="5">
        <f t="shared" si="1"/>
        <v>109</v>
      </c>
      <c r="P10" s="5">
        <f t="shared" si="1"/>
        <v>14</v>
      </c>
      <c r="Q10" s="5">
        <f t="shared" si="1"/>
        <v>60</v>
      </c>
      <c r="R10" s="5">
        <f t="shared" si="1"/>
        <v>4</v>
      </c>
      <c r="S10" s="5">
        <f t="shared" si="1"/>
        <v>154</v>
      </c>
      <c r="T10" s="5">
        <f t="shared" si="1"/>
        <v>93</v>
      </c>
      <c r="U10" s="5">
        <f t="shared" si="1"/>
        <v>0</v>
      </c>
      <c r="V10" s="5">
        <f t="shared" si="1"/>
        <v>102</v>
      </c>
      <c r="W10" s="5">
        <f t="shared" si="1"/>
        <v>5</v>
      </c>
      <c r="X10" s="5">
        <f t="shared" si="1"/>
        <v>26</v>
      </c>
      <c r="Y10" s="5">
        <f t="shared" si="1"/>
        <v>34</v>
      </c>
      <c r="Z10" s="5">
        <f t="shared" si="1"/>
        <v>0</v>
      </c>
      <c r="AA10" s="5">
        <f t="shared" si="1"/>
        <v>90</v>
      </c>
      <c r="AB10" s="5">
        <f t="shared" si="1"/>
        <v>76</v>
      </c>
      <c r="AC10" s="5">
        <f t="shared" si="1"/>
        <v>15</v>
      </c>
      <c r="AD10" s="5">
        <f t="shared" si="1"/>
        <v>1677</v>
      </c>
      <c r="AE10" s="5">
        <f t="shared" si="1"/>
        <v>53</v>
      </c>
      <c r="AF10" s="5">
        <f t="shared" si="1"/>
        <v>233</v>
      </c>
      <c r="AG10" s="5">
        <f t="shared" si="1"/>
        <v>76</v>
      </c>
      <c r="AH10" s="5">
        <f t="shared" si="1"/>
        <v>10</v>
      </c>
      <c r="AI10" s="5">
        <f t="shared" si="1"/>
        <v>10</v>
      </c>
      <c r="AJ10" s="5">
        <f t="shared" si="1"/>
        <v>95</v>
      </c>
      <c r="AK10" s="5">
        <f t="shared" si="1"/>
        <v>13</v>
      </c>
      <c r="AL10" s="81">
        <f t="shared" si="1"/>
        <v>2</v>
      </c>
      <c r="AM10" s="5">
        <f t="shared" si="1"/>
        <v>37</v>
      </c>
      <c r="AN10" s="3">
        <f t="shared" si="1"/>
        <v>0</v>
      </c>
      <c r="AO10" s="81">
        <f t="shared" si="1"/>
        <v>289</v>
      </c>
      <c r="AP10" s="36"/>
    </row>
    <row r="11" spans="1:41" ht="15">
      <c r="A11" s="87" t="s">
        <v>175</v>
      </c>
      <c r="B11" s="11">
        <f>SUM(C11:AO11)</f>
        <v>1567</v>
      </c>
      <c r="C11" s="8">
        <v>19</v>
      </c>
      <c r="D11" s="8">
        <v>137</v>
      </c>
      <c r="E11" s="8">
        <v>34</v>
      </c>
      <c r="F11" s="8">
        <v>1</v>
      </c>
      <c r="G11" s="8">
        <v>17</v>
      </c>
      <c r="H11" s="8">
        <v>13</v>
      </c>
      <c r="I11" s="8">
        <v>7</v>
      </c>
      <c r="J11" s="8">
        <v>43</v>
      </c>
      <c r="K11" s="8">
        <v>8</v>
      </c>
      <c r="L11" s="8">
        <v>19</v>
      </c>
      <c r="M11" s="8">
        <v>1</v>
      </c>
      <c r="N11" s="8">
        <v>79</v>
      </c>
      <c r="O11" s="8">
        <v>3</v>
      </c>
      <c r="P11" s="8">
        <v>0</v>
      </c>
      <c r="Q11" s="8">
        <v>27</v>
      </c>
      <c r="R11" s="8">
        <v>3</v>
      </c>
      <c r="S11" s="8">
        <v>1</v>
      </c>
      <c r="T11" s="8">
        <v>49</v>
      </c>
      <c r="U11" s="8">
        <v>0</v>
      </c>
      <c r="V11" s="8">
        <v>44</v>
      </c>
      <c r="W11" s="8">
        <v>5</v>
      </c>
      <c r="X11" s="8">
        <v>11</v>
      </c>
      <c r="Y11" s="8">
        <v>16</v>
      </c>
      <c r="Z11" s="8">
        <v>0</v>
      </c>
      <c r="AA11" s="8">
        <v>44</v>
      </c>
      <c r="AB11" s="8">
        <v>6</v>
      </c>
      <c r="AC11" s="8">
        <v>0</v>
      </c>
      <c r="AD11" s="8">
        <v>792</v>
      </c>
      <c r="AE11" s="8">
        <v>24</v>
      </c>
      <c r="AF11" s="8">
        <v>0</v>
      </c>
      <c r="AG11" s="8">
        <v>30</v>
      </c>
      <c r="AH11" s="8">
        <v>1</v>
      </c>
      <c r="AI11" s="8">
        <v>6</v>
      </c>
      <c r="AJ11" s="8">
        <v>2</v>
      </c>
      <c r="AK11" s="8">
        <v>9</v>
      </c>
      <c r="AL11" s="8">
        <v>1</v>
      </c>
      <c r="AM11" s="8">
        <v>14</v>
      </c>
      <c r="AN11" s="8">
        <v>0</v>
      </c>
      <c r="AO11" s="84">
        <v>101</v>
      </c>
    </row>
    <row r="12" spans="1:41" ht="15">
      <c r="A12" s="87" t="s">
        <v>176</v>
      </c>
      <c r="B12" s="11">
        <f>SUM(C12:AO12)</f>
        <v>1572</v>
      </c>
      <c r="C12" s="8">
        <v>20</v>
      </c>
      <c r="D12" s="8">
        <v>219</v>
      </c>
      <c r="E12" s="8">
        <v>41</v>
      </c>
      <c r="F12" s="8">
        <v>0</v>
      </c>
      <c r="G12" s="8">
        <v>19</v>
      </c>
      <c r="H12" s="8">
        <v>22</v>
      </c>
      <c r="I12" s="8">
        <v>12</v>
      </c>
      <c r="J12" s="8">
        <v>1</v>
      </c>
      <c r="K12" s="8">
        <v>5</v>
      </c>
      <c r="L12" s="8">
        <v>16</v>
      </c>
      <c r="M12" s="8">
        <v>1</v>
      </c>
      <c r="N12" s="8">
        <v>79</v>
      </c>
      <c r="O12" s="8">
        <v>3</v>
      </c>
      <c r="P12" s="8">
        <v>0</v>
      </c>
      <c r="Q12" s="8">
        <v>29</v>
      </c>
      <c r="R12" s="8">
        <v>1</v>
      </c>
      <c r="S12" s="8">
        <v>0</v>
      </c>
      <c r="T12" s="8">
        <v>44</v>
      </c>
      <c r="U12" s="8">
        <v>0</v>
      </c>
      <c r="V12" s="8">
        <v>52</v>
      </c>
      <c r="W12" s="8">
        <v>0</v>
      </c>
      <c r="X12" s="8">
        <v>10</v>
      </c>
      <c r="Y12" s="8">
        <v>18</v>
      </c>
      <c r="Z12" s="8">
        <v>0</v>
      </c>
      <c r="AA12" s="8">
        <v>39</v>
      </c>
      <c r="AB12" s="8">
        <v>1</v>
      </c>
      <c r="AC12" s="8">
        <v>0</v>
      </c>
      <c r="AD12" s="8">
        <v>772</v>
      </c>
      <c r="AE12" s="8">
        <v>23</v>
      </c>
      <c r="AF12" s="8">
        <v>0</v>
      </c>
      <c r="AG12" s="8">
        <v>43</v>
      </c>
      <c r="AH12" s="8">
        <v>0</v>
      </c>
      <c r="AI12" s="8">
        <v>4</v>
      </c>
      <c r="AJ12" s="8">
        <v>6</v>
      </c>
      <c r="AK12" s="8">
        <v>4</v>
      </c>
      <c r="AL12" s="8">
        <v>0</v>
      </c>
      <c r="AM12" s="8">
        <v>18</v>
      </c>
      <c r="AN12" s="8">
        <v>0</v>
      </c>
      <c r="AO12" s="84">
        <v>70</v>
      </c>
    </row>
    <row r="13" spans="1:41" ht="15">
      <c r="A13" s="87" t="s">
        <v>177</v>
      </c>
      <c r="B13" s="11">
        <f>SUM(C13:AO13)</f>
        <v>762</v>
      </c>
      <c r="C13" s="8">
        <v>0</v>
      </c>
      <c r="D13" s="8">
        <v>0</v>
      </c>
      <c r="E13" s="8">
        <v>3</v>
      </c>
      <c r="F13" s="8">
        <v>0</v>
      </c>
      <c r="G13" s="8">
        <v>0</v>
      </c>
      <c r="H13" s="8">
        <v>0</v>
      </c>
      <c r="I13" s="8">
        <v>15</v>
      </c>
      <c r="J13" s="8">
        <v>0</v>
      </c>
      <c r="K13" s="8">
        <v>0</v>
      </c>
      <c r="L13" s="8">
        <v>0</v>
      </c>
      <c r="M13" s="8">
        <v>0</v>
      </c>
      <c r="N13" s="8">
        <v>5</v>
      </c>
      <c r="O13" s="8">
        <v>103</v>
      </c>
      <c r="P13" s="8">
        <v>14</v>
      </c>
      <c r="Q13" s="8">
        <v>4</v>
      </c>
      <c r="R13" s="8">
        <v>0</v>
      </c>
      <c r="S13" s="8">
        <v>153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61</v>
      </c>
      <c r="AC13" s="8">
        <v>15</v>
      </c>
      <c r="AD13" s="8">
        <v>0</v>
      </c>
      <c r="AE13" s="8">
        <v>0</v>
      </c>
      <c r="AF13" s="8">
        <v>228</v>
      </c>
      <c r="AG13" s="8">
        <v>0</v>
      </c>
      <c r="AH13" s="8">
        <v>9</v>
      </c>
      <c r="AI13" s="8">
        <v>0</v>
      </c>
      <c r="AJ13" s="8">
        <v>85</v>
      </c>
      <c r="AK13" s="8">
        <v>0</v>
      </c>
      <c r="AL13" s="8">
        <v>1</v>
      </c>
      <c r="AM13" s="8">
        <v>0</v>
      </c>
      <c r="AN13" s="8">
        <v>0</v>
      </c>
      <c r="AO13" s="84">
        <v>66</v>
      </c>
    </row>
    <row r="14" spans="1:41" ht="15">
      <c r="A14" s="87" t="s">
        <v>178</v>
      </c>
      <c r="B14" s="11">
        <f>SUM(C14:AO14)</f>
        <v>373</v>
      </c>
      <c r="C14" s="8">
        <v>0</v>
      </c>
      <c r="D14" s="8">
        <v>21</v>
      </c>
      <c r="E14" s="8">
        <v>7</v>
      </c>
      <c r="F14" s="8">
        <v>1</v>
      </c>
      <c r="G14" s="8">
        <v>8</v>
      </c>
      <c r="H14" s="8">
        <v>7</v>
      </c>
      <c r="I14" s="8">
        <v>3</v>
      </c>
      <c r="J14" s="8">
        <v>12</v>
      </c>
      <c r="K14" s="8">
        <v>2</v>
      </c>
      <c r="L14" s="8">
        <v>22</v>
      </c>
      <c r="M14" s="8">
        <v>0</v>
      </c>
      <c r="N14" s="8">
        <v>78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6</v>
      </c>
      <c r="W14" s="8">
        <v>0</v>
      </c>
      <c r="X14" s="8">
        <v>5</v>
      </c>
      <c r="Y14" s="8">
        <v>0</v>
      </c>
      <c r="Z14" s="8">
        <v>0</v>
      </c>
      <c r="AA14" s="8">
        <v>7</v>
      </c>
      <c r="AB14" s="8">
        <v>8</v>
      </c>
      <c r="AC14" s="8">
        <v>0</v>
      </c>
      <c r="AD14" s="8">
        <v>113</v>
      </c>
      <c r="AE14" s="8">
        <v>6</v>
      </c>
      <c r="AF14" s="8">
        <v>5</v>
      </c>
      <c r="AG14" s="8">
        <v>3</v>
      </c>
      <c r="AH14" s="8">
        <v>0</v>
      </c>
      <c r="AI14" s="8">
        <v>0</v>
      </c>
      <c r="AJ14" s="8">
        <v>2</v>
      </c>
      <c r="AK14" s="8">
        <v>0</v>
      </c>
      <c r="AL14" s="8">
        <v>0</v>
      </c>
      <c r="AM14" s="8">
        <v>5</v>
      </c>
      <c r="AN14" s="8">
        <v>0</v>
      </c>
      <c r="AO14" s="84">
        <v>52</v>
      </c>
    </row>
    <row r="15" spans="1:41" ht="15">
      <c r="A15" s="37"/>
      <c r="B15" s="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"/>
      <c r="AN15" s="90"/>
      <c r="AO15" s="84"/>
    </row>
    <row r="16" spans="1:42" s="1" customFormat="1" ht="15">
      <c r="A16" s="34" t="s">
        <v>126</v>
      </c>
      <c r="B16" s="5">
        <f aca="true" t="shared" si="2" ref="B16:I16">SUM(B17)</f>
        <v>3250</v>
      </c>
      <c r="C16" s="5">
        <f t="shared" si="2"/>
        <v>3</v>
      </c>
      <c r="D16" s="5">
        <f t="shared" si="2"/>
        <v>425</v>
      </c>
      <c r="E16" s="5">
        <f t="shared" si="2"/>
        <v>95</v>
      </c>
      <c r="F16" s="5">
        <f t="shared" si="2"/>
        <v>0</v>
      </c>
      <c r="G16" s="5">
        <f t="shared" si="2"/>
        <v>55</v>
      </c>
      <c r="H16" s="5">
        <f t="shared" si="2"/>
        <v>30</v>
      </c>
      <c r="I16" s="5">
        <f t="shared" si="2"/>
        <v>36</v>
      </c>
      <c r="J16" s="81">
        <f aca="true" t="shared" si="3" ref="J16:AO16">SUM(J17)</f>
        <v>0</v>
      </c>
      <c r="K16" s="5">
        <f t="shared" si="3"/>
        <v>28</v>
      </c>
      <c r="L16" s="5">
        <f t="shared" si="3"/>
        <v>9</v>
      </c>
      <c r="M16" s="5">
        <f t="shared" si="3"/>
        <v>5</v>
      </c>
      <c r="N16" s="5">
        <f t="shared" si="3"/>
        <v>193</v>
      </c>
      <c r="O16" s="5">
        <f t="shared" si="3"/>
        <v>12</v>
      </c>
      <c r="P16" s="5">
        <f t="shared" si="3"/>
        <v>0</v>
      </c>
      <c r="Q16" s="5">
        <f t="shared" si="3"/>
        <v>37</v>
      </c>
      <c r="R16" s="5">
        <f t="shared" si="3"/>
        <v>3</v>
      </c>
      <c r="S16" s="5">
        <f t="shared" si="3"/>
        <v>1</v>
      </c>
      <c r="T16" s="5">
        <f t="shared" si="3"/>
        <v>90</v>
      </c>
      <c r="U16" s="5">
        <f t="shared" si="3"/>
        <v>0</v>
      </c>
      <c r="V16" s="5">
        <f t="shared" si="3"/>
        <v>96</v>
      </c>
      <c r="W16" s="5">
        <f t="shared" si="3"/>
        <v>5</v>
      </c>
      <c r="X16" s="5">
        <f t="shared" si="3"/>
        <v>16</v>
      </c>
      <c r="Y16" s="5">
        <f t="shared" si="3"/>
        <v>32</v>
      </c>
      <c r="Z16" s="5">
        <f t="shared" si="3"/>
        <v>5</v>
      </c>
      <c r="AA16" s="5">
        <f t="shared" si="3"/>
        <v>105</v>
      </c>
      <c r="AB16" s="5">
        <f t="shared" si="3"/>
        <v>1</v>
      </c>
      <c r="AC16" s="5">
        <f t="shared" si="3"/>
        <v>0</v>
      </c>
      <c r="AD16" s="5">
        <f t="shared" si="3"/>
        <v>1641</v>
      </c>
      <c r="AE16" s="5">
        <f t="shared" si="3"/>
        <v>62</v>
      </c>
      <c r="AF16" s="5">
        <f t="shared" si="3"/>
        <v>2</v>
      </c>
      <c r="AG16" s="5">
        <f t="shared" si="3"/>
        <v>96</v>
      </c>
      <c r="AH16" s="5">
        <f t="shared" si="3"/>
        <v>3</v>
      </c>
      <c r="AI16" s="5">
        <f t="shared" si="3"/>
        <v>12</v>
      </c>
      <c r="AJ16" s="5">
        <f t="shared" si="3"/>
        <v>19</v>
      </c>
      <c r="AK16" s="5">
        <f t="shared" si="3"/>
        <v>6</v>
      </c>
      <c r="AL16" s="81">
        <f t="shared" si="3"/>
        <v>0</v>
      </c>
      <c r="AM16" s="5">
        <f t="shared" si="3"/>
        <v>35</v>
      </c>
      <c r="AN16" s="3">
        <f t="shared" si="3"/>
        <v>0</v>
      </c>
      <c r="AO16" s="81">
        <f t="shared" si="3"/>
        <v>92</v>
      </c>
      <c r="AP16" s="36"/>
    </row>
    <row r="17" spans="1:41" ht="15">
      <c r="A17" s="87" t="s">
        <v>181</v>
      </c>
      <c r="B17" s="11">
        <f>SUM(C17:AO17)</f>
        <v>3250</v>
      </c>
      <c r="C17" s="8">
        <v>3</v>
      </c>
      <c r="D17" s="8">
        <v>425</v>
      </c>
      <c r="E17" s="8">
        <v>95</v>
      </c>
      <c r="F17" s="8">
        <v>0</v>
      </c>
      <c r="G17" s="8">
        <v>55</v>
      </c>
      <c r="H17" s="8">
        <v>30</v>
      </c>
      <c r="I17" s="8">
        <v>36</v>
      </c>
      <c r="J17" s="8">
        <v>0</v>
      </c>
      <c r="K17" s="8">
        <v>28</v>
      </c>
      <c r="L17" s="8">
        <v>9</v>
      </c>
      <c r="M17" s="8">
        <v>5</v>
      </c>
      <c r="N17" s="8">
        <v>193</v>
      </c>
      <c r="O17" s="8">
        <v>12</v>
      </c>
      <c r="P17" s="8">
        <v>0</v>
      </c>
      <c r="Q17" s="8">
        <v>37</v>
      </c>
      <c r="R17" s="8">
        <v>3</v>
      </c>
      <c r="S17" s="8">
        <v>1</v>
      </c>
      <c r="T17" s="8">
        <v>90</v>
      </c>
      <c r="U17" s="8">
        <v>0</v>
      </c>
      <c r="V17" s="8">
        <v>96</v>
      </c>
      <c r="W17" s="8">
        <v>5</v>
      </c>
      <c r="X17" s="8">
        <v>16</v>
      </c>
      <c r="Y17" s="8">
        <v>32</v>
      </c>
      <c r="Z17" s="8">
        <v>5</v>
      </c>
      <c r="AA17" s="8">
        <v>105</v>
      </c>
      <c r="AB17" s="8">
        <v>1</v>
      </c>
      <c r="AC17" s="8">
        <v>0</v>
      </c>
      <c r="AD17" s="8">
        <v>1641</v>
      </c>
      <c r="AE17" s="8">
        <v>62</v>
      </c>
      <c r="AF17" s="8">
        <v>2</v>
      </c>
      <c r="AG17" s="8">
        <v>96</v>
      </c>
      <c r="AH17" s="8">
        <v>3</v>
      </c>
      <c r="AI17" s="8">
        <v>12</v>
      </c>
      <c r="AJ17" s="8">
        <v>19</v>
      </c>
      <c r="AK17" s="8">
        <v>6</v>
      </c>
      <c r="AL17" s="8">
        <v>0</v>
      </c>
      <c r="AM17" s="8">
        <v>35</v>
      </c>
      <c r="AN17" s="8">
        <v>0</v>
      </c>
      <c r="AO17" s="84">
        <v>92</v>
      </c>
    </row>
    <row r="18" spans="1:41" ht="15">
      <c r="A18" s="37"/>
      <c r="B18" s="11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9"/>
      <c r="AM18" s="8"/>
      <c r="AN18" s="90"/>
      <c r="AO18" s="35"/>
    </row>
    <row r="19" spans="1:42" s="1" customFormat="1" ht="15">
      <c r="A19" s="34" t="s">
        <v>127</v>
      </c>
      <c r="B19" s="5">
        <f aca="true" t="shared" si="4" ref="B19:AO19">SUM(B20:B21)</f>
        <v>2462</v>
      </c>
      <c r="C19" s="5">
        <f t="shared" si="4"/>
        <v>0</v>
      </c>
      <c r="D19" s="5">
        <f t="shared" si="4"/>
        <v>287</v>
      </c>
      <c r="E19" s="5">
        <f t="shared" si="4"/>
        <v>55</v>
      </c>
      <c r="F19" s="5">
        <f t="shared" si="4"/>
        <v>1</v>
      </c>
      <c r="G19" s="5">
        <f t="shared" si="4"/>
        <v>89</v>
      </c>
      <c r="H19" s="5">
        <f t="shared" si="4"/>
        <v>26</v>
      </c>
      <c r="I19" s="5">
        <f t="shared" si="4"/>
        <v>14</v>
      </c>
      <c r="J19" s="81">
        <f t="shared" si="4"/>
        <v>124</v>
      </c>
      <c r="K19" s="5">
        <f t="shared" si="4"/>
        <v>3</v>
      </c>
      <c r="L19" s="5">
        <f t="shared" si="4"/>
        <v>32</v>
      </c>
      <c r="M19" s="5">
        <f t="shared" si="4"/>
        <v>1</v>
      </c>
      <c r="N19" s="5">
        <f t="shared" si="4"/>
        <v>167</v>
      </c>
      <c r="O19" s="5">
        <f t="shared" si="4"/>
        <v>2</v>
      </c>
      <c r="P19" s="5">
        <f t="shared" si="4"/>
        <v>0</v>
      </c>
      <c r="Q19" s="5">
        <f t="shared" si="4"/>
        <v>15</v>
      </c>
      <c r="R19" s="5">
        <f t="shared" si="4"/>
        <v>0</v>
      </c>
      <c r="S19" s="5">
        <f t="shared" si="4"/>
        <v>1</v>
      </c>
      <c r="T19" s="5">
        <f t="shared" si="4"/>
        <v>83</v>
      </c>
      <c r="U19" s="5">
        <f t="shared" si="4"/>
        <v>1</v>
      </c>
      <c r="V19" s="5">
        <f t="shared" si="4"/>
        <v>82</v>
      </c>
      <c r="W19" s="5">
        <f t="shared" si="4"/>
        <v>8</v>
      </c>
      <c r="X19" s="5">
        <f t="shared" si="4"/>
        <v>32</v>
      </c>
      <c r="Y19" s="5">
        <f t="shared" si="4"/>
        <v>8</v>
      </c>
      <c r="Z19" s="5">
        <f t="shared" si="4"/>
        <v>0</v>
      </c>
      <c r="AA19" s="5">
        <f t="shared" si="4"/>
        <v>108</v>
      </c>
      <c r="AB19" s="5">
        <f t="shared" si="4"/>
        <v>0</v>
      </c>
      <c r="AC19" s="5">
        <f t="shared" si="4"/>
        <v>0</v>
      </c>
      <c r="AD19" s="5">
        <f t="shared" si="4"/>
        <v>1025</v>
      </c>
      <c r="AE19" s="5">
        <f t="shared" si="4"/>
        <v>73</v>
      </c>
      <c r="AF19" s="5">
        <f t="shared" si="4"/>
        <v>10</v>
      </c>
      <c r="AG19" s="5">
        <f t="shared" si="4"/>
        <v>46</v>
      </c>
      <c r="AH19" s="5">
        <f t="shared" si="4"/>
        <v>5</v>
      </c>
      <c r="AI19" s="5">
        <f t="shared" si="4"/>
        <v>0</v>
      </c>
      <c r="AJ19" s="5">
        <f t="shared" si="4"/>
        <v>10</v>
      </c>
      <c r="AK19" s="5">
        <f t="shared" si="4"/>
        <v>1</v>
      </c>
      <c r="AL19" s="81">
        <f t="shared" si="4"/>
        <v>0</v>
      </c>
      <c r="AM19" s="5">
        <f t="shared" si="4"/>
        <v>63</v>
      </c>
      <c r="AN19" s="3">
        <f t="shared" si="4"/>
        <v>0</v>
      </c>
      <c r="AO19" s="81">
        <f t="shared" si="4"/>
        <v>90</v>
      </c>
      <c r="AP19" s="36"/>
    </row>
    <row r="20" spans="1:41" ht="15">
      <c r="A20" s="87" t="s">
        <v>184</v>
      </c>
      <c r="B20" s="11">
        <f>SUM(C20:AO20)</f>
        <v>887</v>
      </c>
      <c r="C20" s="8">
        <v>0</v>
      </c>
      <c r="D20" s="8">
        <v>115</v>
      </c>
      <c r="E20" s="8">
        <v>12</v>
      </c>
      <c r="F20" s="8">
        <v>1</v>
      </c>
      <c r="G20" s="8">
        <v>39</v>
      </c>
      <c r="H20" s="8">
        <v>14</v>
      </c>
      <c r="I20" s="8">
        <v>6</v>
      </c>
      <c r="J20" s="8">
        <v>46</v>
      </c>
      <c r="K20" s="8">
        <v>3</v>
      </c>
      <c r="L20" s="8">
        <v>0</v>
      </c>
      <c r="M20" s="8">
        <v>0</v>
      </c>
      <c r="N20" s="8">
        <v>66</v>
      </c>
      <c r="O20" s="8">
        <v>0</v>
      </c>
      <c r="P20" s="8">
        <v>0</v>
      </c>
      <c r="Q20" s="8">
        <v>8</v>
      </c>
      <c r="R20" s="8">
        <v>0</v>
      </c>
      <c r="S20" s="8">
        <v>0</v>
      </c>
      <c r="T20" s="8">
        <v>45</v>
      </c>
      <c r="U20" s="8">
        <v>0</v>
      </c>
      <c r="V20" s="8">
        <v>44</v>
      </c>
      <c r="W20" s="8">
        <v>0</v>
      </c>
      <c r="X20" s="8">
        <v>1</v>
      </c>
      <c r="Y20" s="8">
        <v>0</v>
      </c>
      <c r="Z20" s="8">
        <v>0</v>
      </c>
      <c r="AA20" s="8">
        <v>39</v>
      </c>
      <c r="AB20" s="8">
        <v>0</v>
      </c>
      <c r="AC20" s="8">
        <v>0</v>
      </c>
      <c r="AD20" s="8">
        <v>329</v>
      </c>
      <c r="AE20" s="8">
        <v>27</v>
      </c>
      <c r="AF20" s="8">
        <v>3</v>
      </c>
      <c r="AG20" s="8">
        <v>15</v>
      </c>
      <c r="AH20" s="8">
        <v>0</v>
      </c>
      <c r="AI20" s="8">
        <v>0</v>
      </c>
      <c r="AJ20" s="8">
        <v>7</v>
      </c>
      <c r="AK20" s="8">
        <v>1</v>
      </c>
      <c r="AL20" s="8">
        <v>0</v>
      </c>
      <c r="AM20" s="8">
        <v>18</v>
      </c>
      <c r="AN20" s="8">
        <v>0</v>
      </c>
      <c r="AO20" s="84">
        <v>48</v>
      </c>
    </row>
    <row r="21" spans="1:41" ht="15">
      <c r="A21" s="87" t="s">
        <v>185</v>
      </c>
      <c r="B21" s="11">
        <f>SUM(C21:AO21)</f>
        <v>1575</v>
      </c>
      <c r="C21" s="8">
        <v>0</v>
      </c>
      <c r="D21" s="8">
        <v>172</v>
      </c>
      <c r="E21" s="8">
        <v>43</v>
      </c>
      <c r="F21" s="8">
        <v>0</v>
      </c>
      <c r="G21" s="8">
        <v>50</v>
      </c>
      <c r="H21" s="8">
        <v>12</v>
      </c>
      <c r="I21" s="8">
        <v>8</v>
      </c>
      <c r="J21" s="8">
        <v>78</v>
      </c>
      <c r="K21" s="8">
        <v>0</v>
      </c>
      <c r="L21" s="8">
        <v>32</v>
      </c>
      <c r="M21" s="8">
        <v>1</v>
      </c>
      <c r="N21" s="8">
        <v>101</v>
      </c>
      <c r="O21" s="8">
        <v>2</v>
      </c>
      <c r="P21" s="8">
        <v>0</v>
      </c>
      <c r="Q21" s="8">
        <v>7</v>
      </c>
      <c r="R21" s="8">
        <v>0</v>
      </c>
      <c r="S21" s="8">
        <v>1</v>
      </c>
      <c r="T21" s="8">
        <v>38</v>
      </c>
      <c r="U21" s="8">
        <v>1</v>
      </c>
      <c r="V21" s="8">
        <v>38</v>
      </c>
      <c r="W21" s="8">
        <v>8</v>
      </c>
      <c r="X21" s="8">
        <v>31</v>
      </c>
      <c r="Y21" s="8">
        <v>8</v>
      </c>
      <c r="Z21" s="8">
        <v>0</v>
      </c>
      <c r="AA21" s="8">
        <v>69</v>
      </c>
      <c r="AB21" s="8">
        <v>0</v>
      </c>
      <c r="AC21" s="8">
        <v>0</v>
      </c>
      <c r="AD21" s="8">
        <v>696</v>
      </c>
      <c r="AE21" s="8">
        <v>46</v>
      </c>
      <c r="AF21" s="8">
        <v>7</v>
      </c>
      <c r="AG21" s="8">
        <v>31</v>
      </c>
      <c r="AH21" s="8">
        <v>5</v>
      </c>
      <c r="AI21" s="8">
        <v>0</v>
      </c>
      <c r="AJ21" s="8">
        <v>3</v>
      </c>
      <c r="AK21" s="8">
        <v>0</v>
      </c>
      <c r="AL21" s="8">
        <v>0</v>
      </c>
      <c r="AM21" s="8">
        <v>45</v>
      </c>
      <c r="AN21" s="8">
        <v>0</v>
      </c>
      <c r="AO21" s="84">
        <v>42</v>
      </c>
    </row>
    <row r="22" spans="1:41" ht="15">
      <c r="A22" s="37"/>
      <c r="B22" s="11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9"/>
      <c r="AM22" s="8"/>
      <c r="AN22" s="90"/>
      <c r="AO22" s="35"/>
    </row>
    <row r="23" spans="1:42" s="1" customFormat="1" ht="15">
      <c r="A23" s="34" t="s">
        <v>186</v>
      </c>
      <c r="B23" s="20">
        <f aca="true" t="shared" si="5" ref="B23:AO23">SUM(B24:B24)</f>
        <v>2194</v>
      </c>
      <c r="C23" s="20">
        <f t="shared" si="5"/>
        <v>0</v>
      </c>
      <c r="D23" s="20">
        <f t="shared" si="5"/>
        <v>228</v>
      </c>
      <c r="E23" s="20">
        <f t="shared" si="5"/>
        <v>50</v>
      </c>
      <c r="F23" s="20">
        <f t="shared" si="5"/>
        <v>1</v>
      </c>
      <c r="G23" s="20">
        <f t="shared" si="5"/>
        <v>38</v>
      </c>
      <c r="H23" s="20">
        <f t="shared" si="5"/>
        <v>15</v>
      </c>
      <c r="I23" s="20">
        <f t="shared" si="5"/>
        <v>12</v>
      </c>
      <c r="J23" s="20">
        <f t="shared" si="5"/>
        <v>2</v>
      </c>
      <c r="K23" s="20">
        <f t="shared" si="5"/>
        <v>24</v>
      </c>
      <c r="L23" s="20">
        <f t="shared" si="5"/>
        <v>12</v>
      </c>
      <c r="M23" s="20">
        <f t="shared" si="5"/>
        <v>5</v>
      </c>
      <c r="N23" s="20">
        <f t="shared" si="5"/>
        <v>106</v>
      </c>
      <c r="O23" s="20">
        <f t="shared" si="5"/>
        <v>14</v>
      </c>
      <c r="P23" s="20">
        <f t="shared" si="5"/>
        <v>0</v>
      </c>
      <c r="Q23" s="20">
        <f t="shared" si="5"/>
        <v>31</v>
      </c>
      <c r="R23" s="20">
        <f t="shared" si="5"/>
        <v>19</v>
      </c>
      <c r="S23" s="20">
        <f t="shared" si="5"/>
        <v>25</v>
      </c>
      <c r="T23" s="20">
        <f t="shared" si="5"/>
        <v>91</v>
      </c>
      <c r="U23" s="20">
        <f t="shared" si="5"/>
        <v>0</v>
      </c>
      <c r="V23" s="20">
        <f t="shared" si="5"/>
        <v>68</v>
      </c>
      <c r="W23" s="20">
        <f t="shared" si="5"/>
        <v>2</v>
      </c>
      <c r="X23" s="20">
        <f t="shared" si="5"/>
        <v>25</v>
      </c>
      <c r="Y23" s="20">
        <f t="shared" si="5"/>
        <v>16</v>
      </c>
      <c r="Z23" s="20">
        <f t="shared" si="5"/>
        <v>3</v>
      </c>
      <c r="AA23" s="20">
        <f t="shared" si="5"/>
        <v>56</v>
      </c>
      <c r="AB23" s="20">
        <f t="shared" si="5"/>
        <v>94</v>
      </c>
      <c r="AC23" s="20">
        <f t="shared" si="5"/>
        <v>0</v>
      </c>
      <c r="AD23" s="20">
        <f t="shared" si="5"/>
        <v>989</v>
      </c>
      <c r="AE23" s="20">
        <f t="shared" si="5"/>
        <v>26</v>
      </c>
      <c r="AF23" s="20">
        <f t="shared" si="5"/>
        <v>12</v>
      </c>
      <c r="AG23" s="20">
        <f t="shared" si="5"/>
        <v>51</v>
      </c>
      <c r="AH23" s="20">
        <f t="shared" si="5"/>
        <v>6</v>
      </c>
      <c r="AI23" s="20">
        <f t="shared" si="5"/>
        <v>6</v>
      </c>
      <c r="AJ23" s="20">
        <f t="shared" si="5"/>
        <v>24</v>
      </c>
      <c r="AK23" s="20">
        <f t="shared" si="5"/>
        <v>14</v>
      </c>
      <c r="AL23" s="23">
        <f t="shared" si="5"/>
        <v>0</v>
      </c>
      <c r="AM23" s="20">
        <f t="shared" si="5"/>
        <v>66</v>
      </c>
      <c r="AN23" s="41">
        <f t="shared" si="5"/>
        <v>1</v>
      </c>
      <c r="AO23" s="23">
        <f t="shared" si="5"/>
        <v>62</v>
      </c>
      <c r="AP23" s="36"/>
    </row>
    <row r="24" spans="1:41" ht="15">
      <c r="A24" s="87" t="s">
        <v>187</v>
      </c>
      <c r="B24" s="11">
        <f>SUM(C24:AO24)</f>
        <v>2194</v>
      </c>
      <c r="C24" s="8">
        <v>0</v>
      </c>
      <c r="D24" s="8">
        <v>228</v>
      </c>
      <c r="E24" s="8">
        <v>50</v>
      </c>
      <c r="F24" s="8">
        <v>1</v>
      </c>
      <c r="G24" s="8">
        <v>38</v>
      </c>
      <c r="H24" s="8">
        <v>15</v>
      </c>
      <c r="I24" s="8">
        <v>12</v>
      </c>
      <c r="J24" s="8">
        <v>2</v>
      </c>
      <c r="K24" s="8">
        <v>24</v>
      </c>
      <c r="L24" s="8">
        <v>12</v>
      </c>
      <c r="M24" s="8">
        <v>5</v>
      </c>
      <c r="N24" s="8">
        <v>106</v>
      </c>
      <c r="O24" s="8">
        <v>14</v>
      </c>
      <c r="P24" s="8">
        <v>0</v>
      </c>
      <c r="Q24" s="8">
        <v>31</v>
      </c>
      <c r="R24" s="8">
        <v>19</v>
      </c>
      <c r="S24" s="8">
        <v>25</v>
      </c>
      <c r="T24" s="8">
        <v>91</v>
      </c>
      <c r="U24" s="8">
        <v>0</v>
      </c>
      <c r="V24" s="8">
        <v>68</v>
      </c>
      <c r="W24" s="8">
        <v>2</v>
      </c>
      <c r="X24" s="8">
        <v>25</v>
      </c>
      <c r="Y24" s="8">
        <v>16</v>
      </c>
      <c r="Z24" s="8">
        <v>3</v>
      </c>
      <c r="AA24" s="8">
        <v>56</v>
      </c>
      <c r="AB24" s="8">
        <v>94</v>
      </c>
      <c r="AC24" s="8">
        <v>0</v>
      </c>
      <c r="AD24" s="8">
        <v>989</v>
      </c>
      <c r="AE24" s="8">
        <v>26</v>
      </c>
      <c r="AF24" s="8">
        <v>12</v>
      </c>
      <c r="AG24" s="8">
        <v>51</v>
      </c>
      <c r="AH24" s="8">
        <v>6</v>
      </c>
      <c r="AI24" s="8">
        <v>6</v>
      </c>
      <c r="AJ24" s="8">
        <v>24</v>
      </c>
      <c r="AK24" s="8">
        <v>14</v>
      </c>
      <c r="AL24" s="8">
        <v>0</v>
      </c>
      <c r="AM24" s="8">
        <v>66</v>
      </c>
      <c r="AN24" s="8">
        <v>1</v>
      </c>
      <c r="AO24" s="84">
        <v>62</v>
      </c>
    </row>
    <row r="25" spans="1:41" ht="15">
      <c r="A25" s="3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4"/>
      <c r="AM25" s="8"/>
      <c r="AN25" s="90"/>
      <c r="AO25" s="84"/>
    </row>
    <row r="26" spans="1:42" s="1" customFormat="1" ht="15">
      <c r="A26" s="34" t="s">
        <v>188</v>
      </c>
      <c r="B26" s="20">
        <f aca="true" t="shared" si="6" ref="B26:AO26">SUM(B27:B27)</f>
        <v>1071</v>
      </c>
      <c r="C26" s="20">
        <f t="shared" si="6"/>
        <v>0</v>
      </c>
      <c r="D26" s="20">
        <f t="shared" si="6"/>
        <v>72</v>
      </c>
      <c r="E26" s="20">
        <f t="shared" si="6"/>
        <v>50</v>
      </c>
      <c r="F26" s="20">
        <f t="shared" si="6"/>
        <v>2</v>
      </c>
      <c r="G26" s="20">
        <f t="shared" si="6"/>
        <v>40</v>
      </c>
      <c r="H26" s="20">
        <f t="shared" si="6"/>
        <v>5</v>
      </c>
      <c r="I26" s="20">
        <f t="shared" si="6"/>
        <v>9</v>
      </c>
      <c r="J26" s="20">
        <f t="shared" si="6"/>
        <v>39</v>
      </c>
      <c r="K26" s="20">
        <f t="shared" si="6"/>
        <v>6</v>
      </c>
      <c r="L26" s="20">
        <f t="shared" si="6"/>
        <v>14</v>
      </c>
      <c r="M26" s="20">
        <f t="shared" si="6"/>
        <v>4</v>
      </c>
      <c r="N26" s="20">
        <f t="shared" si="6"/>
        <v>36</v>
      </c>
      <c r="O26" s="20">
        <f t="shared" si="6"/>
        <v>9</v>
      </c>
      <c r="P26" s="20">
        <f t="shared" si="6"/>
        <v>0</v>
      </c>
      <c r="Q26" s="20">
        <f t="shared" si="6"/>
        <v>0</v>
      </c>
      <c r="R26" s="20">
        <f t="shared" si="6"/>
        <v>0</v>
      </c>
      <c r="S26" s="20">
        <f t="shared" si="6"/>
        <v>12</v>
      </c>
      <c r="T26" s="20">
        <f t="shared" si="6"/>
        <v>46</v>
      </c>
      <c r="U26" s="20">
        <f t="shared" si="6"/>
        <v>0</v>
      </c>
      <c r="V26" s="20">
        <f t="shared" si="6"/>
        <v>39</v>
      </c>
      <c r="W26" s="20">
        <f t="shared" si="6"/>
        <v>0</v>
      </c>
      <c r="X26" s="20">
        <f t="shared" si="6"/>
        <v>13</v>
      </c>
      <c r="Y26" s="20">
        <f t="shared" si="6"/>
        <v>0</v>
      </c>
      <c r="Z26" s="20">
        <f t="shared" si="6"/>
        <v>0</v>
      </c>
      <c r="AA26" s="20">
        <f t="shared" si="6"/>
        <v>18</v>
      </c>
      <c r="AB26" s="20">
        <f t="shared" si="6"/>
        <v>29</v>
      </c>
      <c r="AC26" s="20">
        <f t="shared" si="6"/>
        <v>0</v>
      </c>
      <c r="AD26" s="20">
        <f t="shared" si="6"/>
        <v>367</v>
      </c>
      <c r="AE26" s="20">
        <f t="shared" si="6"/>
        <v>17</v>
      </c>
      <c r="AF26" s="20">
        <f t="shared" si="6"/>
        <v>73</v>
      </c>
      <c r="AG26" s="20">
        <f t="shared" si="6"/>
        <v>27</v>
      </c>
      <c r="AH26" s="20">
        <f t="shared" si="6"/>
        <v>0</v>
      </c>
      <c r="AI26" s="20">
        <f t="shared" si="6"/>
        <v>0</v>
      </c>
      <c r="AJ26" s="20">
        <f t="shared" si="6"/>
        <v>41</v>
      </c>
      <c r="AK26" s="20">
        <f t="shared" si="6"/>
        <v>0</v>
      </c>
      <c r="AL26" s="23">
        <f t="shared" si="6"/>
        <v>0</v>
      </c>
      <c r="AM26" s="20">
        <f t="shared" si="6"/>
        <v>3</v>
      </c>
      <c r="AN26" s="41">
        <f t="shared" si="6"/>
        <v>0</v>
      </c>
      <c r="AO26" s="23">
        <f t="shared" si="6"/>
        <v>100</v>
      </c>
      <c r="AP26" s="36"/>
    </row>
    <row r="27" spans="1:41" ht="15">
      <c r="A27" s="87" t="s">
        <v>189</v>
      </c>
      <c r="B27" s="11">
        <f>SUM(C27:AO27)</f>
        <v>1071</v>
      </c>
      <c r="C27" s="8">
        <v>0</v>
      </c>
      <c r="D27" s="8">
        <v>72</v>
      </c>
      <c r="E27" s="8">
        <v>50</v>
      </c>
      <c r="F27" s="8">
        <v>2</v>
      </c>
      <c r="G27" s="8">
        <v>40</v>
      </c>
      <c r="H27" s="8">
        <v>5</v>
      </c>
      <c r="I27" s="8">
        <v>9</v>
      </c>
      <c r="J27" s="8">
        <v>39</v>
      </c>
      <c r="K27" s="8">
        <v>6</v>
      </c>
      <c r="L27" s="8">
        <v>14</v>
      </c>
      <c r="M27" s="8">
        <v>4</v>
      </c>
      <c r="N27" s="8">
        <v>36</v>
      </c>
      <c r="O27" s="8">
        <v>9</v>
      </c>
      <c r="P27" s="8">
        <v>0</v>
      </c>
      <c r="Q27" s="8">
        <v>0</v>
      </c>
      <c r="R27" s="8">
        <v>0</v>
      </c>
      <c r="S27" s="8">
        <v>12</v>
      </c>
      <c r="T27" s="8">
        <v>46</v>
      </c>
      <c r="U27" s="8">
        <v>0</v>
      </c>
      <c r="V27" s="8">
        <v>39</v>
      </c>
      <c r="W27" s="8">
        <v>0</v>
      </c>
      <c r="X27" s="8">
        <v>13</v>
      </c>
      <c r="Y27" s="8">
        <v>0</v>
      </c>
      <c r="Z27" s="8">
        <v>0</v>
      </c>
      <c r="AA27" s="8">
        <v>18</v>
      </c>
      <c r="AB27" s="8">
        <v>29</v>
      </c>
      <c r="AC27" s="8">
        <v>0</v>
      </c>
      <c r="AD27" s="8">
        <v>367</v>
      </c>
      <c r="AE27" s="8">
        <v>17</v>
      </c>
      <c r="AF27" s="8">
        <v>73</v>
      </c>
      <c r="AG27" s="8">
        <v>27</v>
      </c>
      <c r="AH27" s="8">
        <v>0</v>
      </c>
      <c r="AI27" s="8">
        <v>0</v>
      </c>
      <c r="AJ27" s="8">
        <v>41</v>
      </c>
      <c r="AK27" s="8">
        <v>0</v>
      </c>
      <c r="AL27" s="8">
        <v>0</v>
      </c>
      <c r="AM27" s="8">
        <v>3</v>
      </c>
      <c r="AN27" s="8">
        <v>0</v>
      </c>
      <c r="AO27" s="84">
        <v>100</v>
      </c>
    </row>
    <row r="28" spans="1:41" ht="15">
      <c r="A28" s="37"/>
      <c r="B28" s="11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8"/>
      <c r="AN28" s="90"/>
      <c r="AO28" s="35"/>
    </row>
    <row r="29" spans="1:42" s="1" customFormat="1" ht="15">
      <c r="A29" s="34" t="s">
        <v>190</v>
      </c>
      <c r="B29" s="5">
        <f aca="true" t="shared" si="7" ref="B29:AO29">SUM(B30:B31)</f>
        <v>1593</v>
      </c>
      <c r="C29" s="5">
        <f t="shared" si="7"/>
        <v>0</v>
      </c>
      <c r="D29" s="5">
        <f t="shared" si="7"/>
        <v>213</v>
      </c>
      <c r="E29" s="5">
        <f t="shared" si="7"/>
        <v>59</v>
      </c>
      <c r="F29" s="5">
        <f t="shared" si="7"/>
        <v>0</v>
      </c>
      <c r="G29" s="5">
        <f t="shared" si="7"/>
        <v>36</v>
      </c>
      <c r="H29" s="5">
        <f t="shared" si="7"/>
        <v>10</v>
      </c>
      <c r="I29" s="5">
        <f t="shared" si="7"/>
        <v>9</v>
      </c>
      <c r="J29" s="5">
        <f t="shared" si="7"/>
        <v>0</v>
      </c>
      <c r="K29" s="5">
        <f t="shared" si="7"/>
        <v>30</v>
      </c>
      <c r="L29" s="5">
        <f t="shared" si="7"/>
        <v>14</v>
      </c>
      <c r="M29" s="5">
        <f t="shared" si="7"/>
        <v>3</v>
      </c>
      <c r="N29" s="5">
        <f t="shared" si="7"/>
        <v>102</v>
      </c>
      <c r="O29" s="5">
        <f t="shared" si="7"/>
        <v>11</v>
      </c>
      <c r="P29" s="5">
        <f t="shared" si="7"/>
        <v>0</v>
      </c>
      <c r="Q29" s="5">
        <f t="shared" si="7"/>
        <v>5</v>
      </c>
      <c r="R29" s="5">
        <f t="shared" si="7"/>
        <v>1</v>
      </c>
      <c r="S29" s="5">
        <f t="shared" si="7"/>
        <v>24</v>
      </c>
      <c r="T29" s="5">
        <f t="shared" si="7"/>
        <v>88</v>
      </c>
      <c r="U29" s="5">
        <f t="shared" si="7"/>
        <v>0</v>
      </c>
      <c r="V29" s="5">
        <f t="shared" si="7"/>
        <v>53</v>
      </c>
      <c r="W29" s="5">
        <f t="shared" si="7"/>
        <v>2</v>
      </c>
      <c r="X29" s="5">
        <f t="shared" si="7"/>
        <v>16</v>
      </c>
      <c r="Y29" s="5">
        <f t="shared" si="7"/>
        <v>23</v>
      </c>
      <c r="Z29" s="5">
        <f t="shared" si="7"/>
        <v>5</v>
      </c>
      <c r="AA29" s="5">
        <f t="shared" si="7"/>
        <v>21</v>
      </c>
      <c r="AB29" s="5">
        <f t="shared" si="7"/>
        <v>21</v>
      </c>
      <c r="AC29" s="5">
        <f t="shared" si="7"/>
        <v>0</v>
      </c>
      <c r="AD29" s="5">
        <f t="shared" si="7"/>
        <v>571</v>
      </c>
      <c r="AE29" s="5">
        <f t="shared" si="7"/>
        <v>36</v>
      </c>
      <c r="AF29" s="5">
        <f t="shared" si="7"/>
        <v>21</v>
      </c>
      <c r="AG29" s="5">
        <f t="shared" si="7"/>
        <v>36</v>
      </c>
      <c r="AH29" s="5">
        <f t="shared" si="7"/>
        <v>4</v>
      </c>
      <c r="AI29" s="5">
        <f t="shared" si="7"/>
        <v>8</v>
      </c>
      <c r="AJ29" s="5">
        <f t="shared" si="7"/>
        <v>56</v>
      </c>
      <c r="AK29" s="5">
        <f t="shared" si="7"/>
        <v>0</v>
      </c>
      <c r="AL29" s="81">
        <f t="shared" si="7"/>
        <v>0</v>
      </c>
      <c r="AM29" s="5">
        <f t="shared" si="7"/>
        <v>42</v>
      </c>
      <c r="AN29" s="3">
        <f t="shared" si="7"/>
        <v>0</v>
      </c>
      <c r="AO29" s="81">
        <f t="shared" si="7"/>
        <v>73</v>
      </c>
      <c r="AP29" s="36"/>
    </row>
    <row r="30" spans="1:41" ht="15">
      <c r="A30" s="87" t="s">
        <v>191</v>
      </c>
      <c r="B30" s="11">
        <f>SUM(C30:AO30)</f>
        <v>804</v>
      </c>
      <c r="C30" s="8">
        <v>0</v>
      </c>
      <c r="D30" s="8">
        <v>90</v>
      </c>
      <c r="E30" s="8">
        <v>38</v>
      </c>
      <c r="F30" s="8">
        <v>0</v>
      </c>
      <c r="G30" s="8">
        <v>16</v>
      </c>
      <c r="H30" s="8">
        <v>5</v>
      </c>
      <c r="I30" s="8">
        <v>4</v>
      </c>
      <c r="J30" s="8">
        <v>0</v>
      </c>
      <c r="K30" s="8">
        <v>9</v>
      </c>
      <c r="L30" s="8">
        <v>3</v>
      </c>
      <c r="M30" s="8">
        <v>3</v>
      </c>
      <c r="N30" s="8">
        <v>45</v>
      </c>
      <c r="O30" s="8">
        <v>6</v>
      </c>
      <c r="P30" s="8">
        <v>0</v>
      </c>
      <c r="Q30" s="8">
        <v>1</v>
      </c>
      <c r="R30" s="8">
        <v>1</v>
      </c>
      <c r="S30" s="8">
        <v>11</v>
      </c>
      <c r="T30" s="8">
        <v>31</v>
      </c>
      <c r="U30" s="8">
        <v>0</v>
      </c>
      <c r="V30" s="8">
        <v>25</v>
      </c>
      <c r="W30" s="8">
        <v>2</v>
      </c>
      <c r="X30" s="8">
        <v>2</v>
      </c>
      <c r="Y30" s="8">
        <v>7</v>
      </c>
      <c r="Z30" s="8">
        <v>5</v>
      </c>
      <c r="AA30" s="8">
        <v>9</v>
      </c>
      <c r="AB30" s="8">
        <v>10</v>
      </c>
      <c r="AC30" s="8">
        <v>0</v>
      </c>
      <c r="AD30" s="8">
        <v>315</v>
      </c>
      <c r="AE30" s="8">
        <v>21</v>
      </c>
      <c r="AF30" s="8">
        <v>15</v>
      </c>
      <c r="AG30" s="8">
        <v>18</v>
      </c>
      <c r="AH30" s="8">
        <v>3</v>
      </c>
      <c r="AI30" s="8">
        <v>1</v>
      </c>
      <c r="AJ30" s="8">
        <v>38</v>
      </c>
      <c r="AK30" s="8">
        <v>0</v>
      </c>
      <c r="AL30" s="8">
        <v>0</v>
      </c>
      <c r="AM30" s="8">
        <v>17</v>
      </c>
      <c r="AN30" s="8">
        <v>0</v>
      </c>
      <c r="AO30" s="84">
        <v>53</v>
      </c>
    </row>
    <row r="31" spans="1:41" ht="15">
      <c r="A31" s="87" t="s">
        <v>192</v>
      </c>
      <c r="B31" s="11">
        <f>SUM(C31:AO31)</f>
        <v>789</v>
      </c>
      <c r="C31" s="8">
        <v>0</v>
      </c>
      <c r="D31" s="8">
        <v>123</v>
      </c>
      <c r="E31" s="8">
        <v>21</v>
      </c>
      <c r="F31" s="8">
        <v>0</v>
      </c>
      <c r="G31" s="8">
        <v>20</v>
      </c>
      <c r="H31" s="8">
        <v>5</v>
      </c>
      <c r="I31" s="8">
        <v>5</v>
      </c>
      <c r="J31" s="8">
        <v>0</v>
      </c>
      <c r="K31" s="8">
        <v>21</v>
      </c>
      <c r="L31" s="8">
        <v>11</v>
      </c>
      <c r="M31" s="8">
        <v>0</v>
      </c>
      <c r="N31" s="8">
        <v>57</v>
      </c>
      <c r="O31" s="8">
        <v>5</v>
      </c>
      <c r="P31" s="8">
        <v>0</v>
      </c>
      <c r="Q31" s="8">
        <v>4</v>
      </c>
      <c r="R31" s="8">
        <v>0</v>
      </c>
      <c r="S31" s="8">
        <v>13</v>
      </c>
      <c r="T31" s="8">
        <v>57</v>
      </c>
      <c r="U31" s="8">
        <v>0</v>
      </c>
      <c r="V31" s="8">
        <v>28</v>
      </c>
      <c r="W31" s="8">
        <v>0</v>
      </c>
      <c r="X31" s="8">
        <v>14</v>
      </c>
      <c r="Y31" s="8">
        <v>16</v>
      </c>
      <c r="Z31" s="8">
        <v>0</v>
      </c>
      <c r="AA31" s="8">
        <v>12</v>
      </c>
      <c r="AB31" s="8">
        <v>11</v>
      </c>
      <c r="AC31" s="8">
        <v>0</v>
      </c>
      <c r="AD31" s="8">
        <v>256</v>
      </c>
      <c r="AE31" s="8">
        <v>15</v>
      </c>
      <c r="AF31" s="8">
        <v>6</v>
      </c>
      <c r="AG31" s="8">
        <v>18</v>
      </c>
      <c r="AH31" s="8">
        <v>1</v>
      </c>
      <c r="AI31" s="8">
        <v>7</v>
      </c>
      <c r="AJ31" s="8">
        <v>18</v>
      </c>
      <c r="AK31" s="8">
        <v>0</v>
      </c>
      <c r="AL31" s="8">
        <v>0</v>
      </c>
      <c r="AM31" s="8">
        <v>25</v>
      </c>
      <c r="AN31" s="8">
        <v>0</v>
      </c>
      <c r="AO31" s="84">
        <v>20</v>
      </c>
    </row>
    <row r="32" spans="1:41" ht="15">
      <c r="A32" s="3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4"/>
      <c r="AM32" s="8"/>
      <c r="AN32" s="90"/>
      <c r="AO32" s="84"/>
    </row>
    <row r="33" spans="1:42" s="1" customFormat="1" ht="15">
      <c r="A33" s="34" t="s">
        <v>193</v>
      </c>
      <c r="B33" s="5">
        <f aca="true" t="shared" si="8" ref="B33:AO33">SUM(B34:B35)</f>
        <v>2987</v>
      </c>
      <c r="C33" s="5">
        <f t="shared" si="8"/>
        <v>1</v>
      </c>
      <c r="D33" s="5">
        <f t="shared" si="8"/>
        <v>391</v>
      </c>
      <c r="E33" s="5">
        <f t="shared" si="8"/>
        <v>78</v>
      </c>
      <c r="F33" s="5">
        <f t="shared" si="8"/>
        <v>1</v>
      </c>
      <c r="G33" s="5">
        <f t="shared" si="8"/>
        <v>51</v>
      </c>
      <c r="H33" s="5">
        <f t="shared" si="8"/>
        <v>17</v>
      </c>
      <c r="I33" s="5">
        <f t="shared" si="8"/>
        <v>33</v>
      </c>
      <c r="J33" s="5">
        <f t="shared" si="8"/>
        <v>8</v>
      </c>
      <c r="K33" s="5">
        <f t="shared" si="8"/>
        <v>31</v>
      </c>
      <c r="L33" s="5">
        <f t="shared" si="8"/>
        <v>13</v>
      </c>
      <c r="M33" s="5">
        <f t="shared" si="8"/>
        <v>6</v>
      </c>
      <c r="N33" s="5">
        <f t="shared" si="8"/>
        <v>194</v>
      </c>
      <c r="O33" s="5">
        <f t="shared" si="8"/>
        <v>25</v>
      </c>
      <c r="P33" s="5">
        <f t="shared" si="8"/>
        <v>0</v>
      </c>
      <c r="Q33" s="5">
        <f t="shared" si="8"/>
        <v>19</v>
      </c>
      <c r="R33" s="5">
        <f t="shared" si="8"/>
        <v>1</v>
      </c>
      <c r="S33" s="5">
        <f t="shared" si="8"/>
        <v>53</v>
      </c>
      <c r="T33" s="5">
        <f t="shared" si="8"/>
        <v>101</v>
      </c>
      <c r="U33" s="5">
        <f t="shared" si="8"/>
        <v>0</v>
      </c>
      <c r="V33" s="5">
        <f t="shared" si="8"/>
        <v>76</v>
      </c>
      <c r="W33" s="5">
        <f t="shared" si="8"/>
        <v>5</v>
      </c>
      <c r="X33" s="5">
        <f t="shared" si="8"/>
        <v>30</v>
      </c>
      <c r="Y33" s="5">
        <f t="shared" si="8"/>
        <v>29</v>
      </c>
      <c r="Z33" s="5">
        <f t="shared" si="8"/>
        <v>6</v>
      </c>
      <c r="AA33" s="5">
        <f t="shared" si="8"/>
        <v>89</v>
      </c>
      <c r="AB33" s="5">
        <f t="shared" si="8"/>
        <v>75</v>
      </c>
      <c r="AC33" s="5">
        <f t="shared" si="8"/>
        <v>0</v>
      </c>
      <c r="AD33" s="5">
        <f t="shared" si="8"/>
        <v>1136</v>
      </c>
      <c r="AE33" s="5">
        <f t="shared" si="8"/>
        <v>42</v>
      </c>
      <c r="AF33" s="5">
        <f t="shared" si="8"/>
        <v>27</v>
      </c>
      <c r="AG33" s="5">
        <f t="shared" si="8"/>
        <v>68</v>
      </c>
      <c r="AH33" s="5">
        <f t="shared" si="8"/>
        <v>0</v>
      </c>
      <c r="AI33" s="5">
        <f t="shared" si="8"/>
        <v>10</v>
      </c>
      <c r="AJ33" s="5">
        <f t="shared" si="8"/>
        <v>78</v>
      </c>
      <c r="AK33" s="5">
        <f t="shared" si="8"/>
        <v>1</v>
      </c>
      <c r="AL33" s="81">
        <f t="shared" si="8"/>
        <v>0</v>
      </c>
      <c r="AM33" s="5">
        <f t="shared" si="8"/>
        <v>120</v>
      </c>
      <c r="AN33" s="3">
        <f t="shared" si="8"/>
        <v>0</v>
      </c>
      <c r="AO33" s="81">
        <f t="shared" si="8"/>
        <v>172</v>
      </c>
      <c r="AP33" s="36"/>
    </row>
    <row r="34" spans="1:41" ht="15">
      <c r="A34" s="87" t="s">
        <v>194</v>
      </c>
      <c r="B34" s="11">
        <f>SUM(C34:AO34)</f>
        <v>2531</v>
      </c>
      <c r="C34" s="8">
        <v>1</v>
      </c>
      <c r="D34" s="8">
        <v>328</v>
      </c>
      <c r="E34" s="8">
        <v>64</v>
      </c>
      <c r="F34" s="8">
        <v>1</v>
      </c>
      <c r="G34" s="8">
        <v>43</v>
      </c>
      <c r="H34" s="8">
        <v>15</v>
      </c>
      <c r="I34" s="8">
        <v>33</v>
      </c>
      <c r="J34" s="8">
        <v>4</v>
      </c>
      <c r="K34" s="8">
        <v>23</v>
      </c>
      <c r="L34" s="8">
        <v>10</v>
      </c>
      <c r="M34" s="8">
        <v>6</v>
      </c>
      <c r="N34" s="8">
        <v>167</v>
      </c>
      <c r="O34" s="8">
        <v>23</v>
      </c>
      <c r="P34" s="8">
        <v>0</v>
      </c>
      <c r="Q34" s="8">
        <v>19</v>
      </c>
      <c r="R34" s="8">
        <v>1</v>
      </c>
      <c r="S34" s="8">
        <v>52</v>
      </c>
      <c r="T34" s="8">
        <v>85</v>
      </c>
      <c r="U34" s="8">
        <v>0</v>
      </c>
      <c r="V34" s="8">
        <v>59</v>
      </c>
      <c r="W34" s="8">
        <v>3</v>
      </c>
      <c r="X34" s="8">
        <v>27</v>
      </c>
      <c r="Y34" s="8">
        <v>29</v>
      </c>
      <c r="Z34" s="8">
        <v>6</v>
      </c>
      <c r="AA34" s="8">
        <v>75</v>
      </c>
      <c r="AB34" s="8">
        <v>71</v>
      </c>
      <c r="AC34" s="8">
        <v>0</v>
      </c>
      <c r="AD34" s="8">
        <v>951</v>
      </c>
      <c r="AE34" s="8">
        <v>35</v>
      </c>
      <c r="AF34" s="8">
        <v>22</v>
      </c>
      <c r="AG34" s="8">
        <v>57</v>
      </c>
      <c r="AH34" s="8">
        <v>0</v>
      </c>
      <c r="AI34" s="8">
        <v>10</v>
      </c>
      <c r="AJ34" s="8">
        <v>61</v>
      </c>
      <c r="AK34" s="8">
        <v>0</v>
      </c>
      <c r="AL34" s="8">
        <v>0</v>
      </c>
      <c r="AM34" s="8">
        <v>88</v>
      </c>
      <c r="AN34" s="8">
        <v>0</v>
      </c>
      <c r="AO34" s="84">
        <v>162</v>
      </c>
    </row>
    <row r="35" spans="1:41" ht="15">
      <c r="A35" s="87" t="s">
        <v>195</v>
      </c>
      <c r="B35" s="11">
        <f>SUM(C35:AO35)</f>
        <v>456</v>
      </c>
      <c r="C35" s="8">
        <v>0</v>
      </c>
      <c r="D35" s="8">
        <v>63</v>
      </c>
      <c r="E35" s="8">
        <v>14</v>
      </c>
      <c r="F35" s="8">
        <v>0</v>
      </c>
      <c r="G35" s="8">
        <v>8</v>
      </c>
      <c r="H35" s="8">
        <v>2</v>
      </c>
      <c r="I35" s="8">
        <v>0</v>
      </c>
      <c r="J35" s="8">
        <v>4</v>
      </c>
      <c r="K35" s="8">
        <v>8</v>
      </c>
      <c r="L35" s="8">
        <v>3</v>
      </c>
      <c r="M35" s="8">
        <v>0</v>
      </c>
      <c r="N35" s="8">
        <v>27</v>
      </c>
      <c r="O35" s="8">
        <v>2</v>
      </c>
      <c r="P35" s="8">
        <v>0</v>
      </c>
      <c r="Q35" s="8">
        <v>0</v>
      </c>
      <c r="R35" s="8">
        <v>0</v>
      </c>
      <c r="S35" s="8">
        <v>1</v>
      </c>
      <c r="T35" s="8">
        <v>16</v>
      </c>
      <c r="U35" s="8">
        <v>0</v>
      </c>
      <c r="V35" s="8">
        <v>17</v>
      </c>
      <c r="W35" s="8">
        <v>2</v>
      </c>
      <c r="X35" s="8">
        <v>3</v>
      </c>
      <c r="Y35" s="8">
        <v>0</v>
      </c>
      <c r="Z35" s="8">
        <v>0</v>
      </c>
      <c r="AA35" s="8">
        <v>14</v>
      </c>
      <c r="AB35" s="8">
        <v>4</v>
      </c>
      <c r="AC35" s="8">
        <v>0</v>
      </c>
      <c r="AD35" s="8">
        <v>185</v>
      </c>
      <c r="AE35" s="8">
        <v>7</v>
      </c>
      <c r="AF35" s="8">
        <v>5</v>
      </c>
      <c r="AG35" s="8">
        <v>11</v>
      </c>
      <c r="AH35" s="8">
        <v>0</v>
      </c>
      <c r="AI35" s="8">
        <v>0</v>
      </c>
      <c r="AJ35" s="8">
        <v>17</v>
      </c>
      <c r="AK35" s="8">
        <v>1</v>
      </c>
      <c r="AL35" s="8">
        <v>0</v>
      </c>
      <c r="AM35" s="8">
        <v>32</v>
      </c>
      <c r="AN35" s="8">
        <v>0</v>
      </c>
      <c r="AO35" s="84">
        <v>10</v>
      </c>
    </row>
    <row r="36" spans="1:41" ht="15">
      <c r="A36" s="3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4"/>
      <c r="AM36" s="8"/>
      <c r="AN36" s="90"/>
      <c r="AO36" s="84"/>
    </row>
    <row r="37" spans="1:42" s="1" customFormat="1" ht="15">
      <c r="A37" s="34" t="s">
        <v>196</v>
      </c>
      <c r="B37" s="5">
        <f aca="true" t="shared" si="9" ref="B37:AO37">SUM(B38:B38)</f>
        <v>2907</v>
      </c>
      <c r="C37" s="5">
        <f t="shared" si="9"/>
        <v>1</v>
      </c>
      <c r="D37" s="5">
        <f t="shared" si="9"/>
        <v>304</v>
      </c>
      <c r="E37" s="5">
        <f t="shared" si="9"/>
        <v>70</v>
      </c>
      <c r="F37" s="5">
        <f t="shared" si="9"/>
        <v>3</v>
      </c>
      <c r="G37" s="5">
        <f t="shared" si="9"/>
        <v>52</v>
      </c>
      <c r="H37" s="5">
        <f t="shared" si="9"/>
        <v>39</v>
      </c>
      <c r="I37" s="5">
        <f t="shared" si="9"/>
        <v>21</v>
      </c>
      <c r="J37" s="5">
        <f t="shared" si="9"/>
        <v>2</v>
      </c>
      <c r="K37" s="5">
        <f t="shared" si="9"/>
        <v>40</v>
      </c>
      <c r="L37" s="5">
        <f t="shared" si="9"/>
        <v>10</v>
      </c>
      <c r="M37" s="5">
        <f t="shared" si="9"/>
        <v>12</v>
      </c>
      <c r="N37" s="5">
        <f t="shared" si="9"/>
        <v>197</v>
      </c>
      <c r="O37" s="5">
        <f t="shared" si="9"/>
        <v>21</v>
      </c>
      <c r="P37" s="5">
        <f t="shared" si="9"/>
        <v>0</v>
      </c>
      <c r="Q37" s="5">
        <f t="shared" si="9"/>
        <v>75</v>
      </c>
      <c r="R37" s="5">
        <f t="shared" si="9"/>
        <v>1</v>
      </c>
      <c r="S37" s="5">
        <f t="shared" si="9"/>
        <v>13</v>
      </c>
      <c r="T37" s="5">
        <f t="shared" si="9"/>
        <v>92</v>
      </c>
      <c r="U37" s="5">
        <f t="shared" si="9"/>
        <v>0</v>
      </c>
      <c r="V37" s="5">
        <f t="shared" si="9"/>
        <v>87</v>
      </c>
      <c r="W37" s="5">
        <f t="shared" si="9"/>
        <v>2</v>
      </c>
      <c r="X37" s="5">
        <f t="shared" si="9"/>
        <v>10</v>
      </c>
      <c r="Y37" s="5">
        <f t="shared" si="9"/>
        <v>26</v>
      </c>
      <c r="Z37" s="5">
        <f t="shared" si="9"/>
        <v>0</v>
      </c>
      <c r="AA37" s="5">
        <f t="shared" si="9"/>
        <v>69</v>
      </c>
      <c r="AB37" s="5">
        <f t="shared" si="9"/>
        <v>45</v>
      </c>
      <c r="AC37" s="5">
        <f t="shared" si="9"/>
        <v>0</v>
      </c>
      <c r="AD37" s="5">
        <f t="shared" si="9"/>
        <v>1210</v>
      </c>
      <c r="AE37" s="5">
        <f t="shared" si="9"/>
        <v>49</v>
      </c>
      <c r="AF37" s="5">
        <f t="shared" si="9"/>
        <v>42</v>
      </c>
      <c r="AG37" s="5">
        <f t="shared" si="9"/>
        <v>70</v>
      </c>
      <c r="AH37" s="5">
        <f t="shared" si="9"/>
        <v>7</v>
      </c>
      <c r="AI37" s="5">
        <f t="shared" si="9"/>
        <v>1</v>
      </c>
      <c r="AJ37" s="5">
        <f t="shared" si="9"/>
        <v>34</v>
      </c>
      <c r="AK37" s="5">
        <f t="shared" si="9"/>
        <v>8</v>
      </c>
      <c r="AL37" s="81">
        <f t="shared" si="9"/>
        <v>0</v>
      </c>
      <c r="AM37" s="5">
        <f t="shared" si="9"/>
        <v>62</v>
      </c>
      <c r="AN37" s="3">
        <f t="shared" si="9"/>
        <v>0</v>
      </c>
      <c r="AO37" s="81">
        <f t="shared" si="9"/>
        <v>232</v>
      </c>
      <c r="AP37" s="36"/>
    </row>
    <row r="38" spans="1:41" ht="15">
      <c r="A38" s="87" t="s">
        <v>197</v>
      </c>
      <c r="B38" s="11">
        <f>SUM(C38:AO38)</f>
        <v>2907</v>
      </c>
      <c r="C38" s="8">
        <v>1</v>
      </c>
      <c r="D38" s="8">
        <v>304</v>
      </c>
      <c r="E38" s="8">
        <v>70</v>
      </c>
      <c r="F38" s="8">
        <v>3</v>
      </c>
      <c r="G38" s="8">
        <v>52</v>
      </c>
      <c r="H38" s="8">
        <v>39</v>
      </c>
      <c r="I38" s="8">
        <v>21</v>
      </c>
      <c r="J38" s="8">
        <v>2</v>
      </c>
      <c r="K38" s="8">
        <v>40</v>
      </c>
      <c r="L38" s="8">
        <v>10</v>
      </c>
      <c r="M38" s="8">
        <v>12</v>
      </c>
      <c r="N38" s="8">
        <v>197</v>
      </c>
      <c r="O38" s="8">
        <v>21</v>
      </c>
      <c r="P38" s="8">
        <v>0</v>
      </c>
      <c r="Q38" s="8">
        <v>75</v>
      </c>
      <c r="R38" s="8">
        <v>1</v>
      </c>
      <c r="S38" s="8">
        <v>13</v>
      </c>
      <c r="T38" s="8">
        <v>92</v>
      </c>
      <c r="U38" s="8">
        <v>0</v>
      </c>
      <c r="V38" s="8">
        <v>87</v>
      </c>
      <c r="W38" s="8">
        <v>2</v>
      </c>
      <c r="X38" s="8">
        <v>10</v>
      </c>
      <c r="Y38" s="8">
        <v>26</v>
      </c>
      <c r="Z38" s="8">
        <v>0</v>
      </c>
      <c r="AA38" s="8">
        <v>69</v>
      </c>
      <c r="AB38" s="8">
        <v>45</v>
      </c>
      <c r="AC38" s="8">
        <v>0</v>
      </c>
      <c r="AD38" s="8">
        <v>1210</v>
      </c>
      <c r="AE38" s="8">
        <v>49</v>
      </c>
      <c r="AF38" s="8">
        <v>42</v>
      </c>
      <c r="AG38" s="8">
        <v>70</v>
      </c>
      <c r="AH38" s="8">
        <v>7</v>
      </c>
      <c r="AI38" s="8">
        <v>1</v>
      </c>
      <c r="AJ38" s="8">
        <v>34</v>
      </c>
      <c r="AK38" s="8">
        <v>8</v>
      </c>
      <c r="AL38" s="8">
        <v>0</v>
      </c>
      <c r="AM38" s="8">
        <v>62</v>
      </c>
      <c r="AN38" s="8">
        <v>0</v>
      </c>
      <c r="AO38" s="84">
        <v>232</v>
      </c>
    </row>
    <row r="39" spans="1:41" ht="15">
      <c r="A39" s="3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4"/>
      <c r="AM39" s="8"/>
      <c r="AN39" s="90"/>
      <c r="AO39" s="84"/>
    </row>
    <row r="40" spans="1:42" s="1" customFormat="1" ht="15">
      <c r="A40" s="34" t="s">
        <v>198</v>
      </c>
      <c r="B40" s="5">
        <f aca="true" t="shared" si="10" ref="B40:AO40">SUM(B41:B42)</f>
        <v>1187</v>
      </c>
      <c r="C40" s="5">
        <f t="shared" si="10"/>
        <v>0</v>
      </c>
      <c r="D40" s="5">
        <f t="shared" si="10"/>
        <v>156</v>
      </c>
      <c r="E40" s="5">
        <f t="shared" si="10"/>
        <v>59</v>
      </c>
      <c r="F40" s="5">
        <f t="shared" si="10"/>
        <v>0</v>
      </c>
      <c r="G40" s="5">
        <f t="shared" si="10"/>
        <v>46</v>
      </c>
      <c r="H40" s="5">
        <f t="shared" si="10"/>
        <v>8</v>
      </c>
      <c r="I40" s="5">
        <f t="shared" si="10"/>
        <v>9</v>
      </c>
      <c r="J40" s="5">
        <f t="shared" si="10"/>
        <v>7</v>
      </c>
      <c r="K40" s="5">
        <f t="shared" si="10"/>
        <v>3</v>
      </c>
      <c r="L40" s="5">
        <f t="shared" si="10"/>
        <v>7</v>
      </c>
      <c r="M40" s="5">
        <f t="shared" si="10"/>
        <v>3</v>
      </c>
      <c r="N40" s="5">
        <f t="shared" si="10"/>
        <v>93</v>
      </c>
      <c r="O40" s="5">
        <f t="shared" si="10"/>
        <v>9</v>
      </c>
      <c r="P40" s="5">
        <f t="shared" si="10"/>
        <v>0</v>
      </c>
      <c r="Q40" s="5">
        <f t="shared" si="10"/>
        <v>4</v>
      </c>
      <c r="R40" s="5">
        <f t="shared" si="10"/>
        <v>0</v>
      </c>
      <c r="S40" s="5">
        <f t="shared" si="10"/>
        <v>20</v>
      </c>
      <c r="T40" s="5">
        <f t="shared" si="10"/>
        <v>121</v>
      </c>
      <c r="U40" s="5">
        <f t="shared" si="10"/>
        <v>0</v>
      </c>
      <c r="V40" s="5">
        <f t="shared" si="10"/>
        <v>32</v>
      </c>
      <c r="W40" s="5">
        <f t="shared" si="10"/>
        <v>0</v>
      </c>
      <c r="X40" s="5">
        <f t="shared" si="10"/>
        <v>26</v>
      </c>
      <c r="Y40" s="5">
        <f t="shared" si="10"/>
        <v>12</v>
      </c>
      <c r="Z40" s="5">
        <f t="shared" si="10"/>
        <v>0</v>
      </c>
      <c r="AA40" s="5">
        <f t="shared" si="10"/>
        <v>38</v>
      </c>
      <c r="AB40" s="5">
        <f t="shared" si="10"/>
        <v>5</v>
      </c>
      <c r="AC40" s="5">
        <f t="shared" si="10"/>
        <v>0</v>
      </c>
      <c r="AD40" s="5">
        <f t="shared" si="10"/>
        <v>327</v>
      </c>
      <c r="AE40" s="5">
        <f t="shared" si="10"/>
        <v>15</v>
      </c>
      <c r="AF40" s="5">
        <f t="shared" si="10"/>
        <v>17</v>
      </c>
      <c r="AG40" s="5">
        <f t="shared" si="10"/>
        <v>22</v>
      </c>
      <c r="AH40" s="5">
        <f t="shared" si="10"/>
        <v>0</v>
      </c>
      <c r="AI40" s="5">
        <f t="shared" si="10"/>
        <v>3</v>
      </c>
      <c r="AJ40" s="5">
        <f t="shared" si="10"/>
        <v>46</v>
      </c>
      <c r="AK40" s="5">
        <f t="shared" si="10"/>
        <v>0</v>
      </c>
      <c r="AL40" s="81">
        <f t="shared" si="10"/>
        <v>0</v>
      </c>
      <c r="AM40" s="5">
        <f t="shared" si="10"/>
        <v>46</v>
      </c>
      <c r="AN40" s="3">
        <f t="shared" si="10"/>
        <v>0</v>
      </c>
      <c r="AO40" s="81">
        <f t="shared" si="10"/>
        <v>53</v>
      </c>
      <c r="AP40" s="36"/>
    </row>
    <row r="41" spans="1:41" ht="15">
      <c r="A41" s="87" t="s">
        <v>199</v>
      </c>
      <c r="B41" s="11">
        <f>SUM(C41:AO41)</f>
        <v>867</v>
      </c>
      <c r="C41" s="8">
        <v>0</v>
      </c>
      <c r="D41" s="8">
        <v>128</v>
      </c>
      <c r="E41" s="8">
        <v>46</v>
      </c>
      <c r="F41" s="8">
        <v>0</v>
      </c>
      <c r="G41" s="8">
        <v>28</v>
      </c>
      <c r="H41" s="8">
        <v>7</v>
      </c>
      <c r="I41" s="8">
        <v>4</v>
      </c>
      <c r="J41" s="8">
        <v>1</v>
      </c>
      <c r="K41" s="8">
        <v>1</v>
      </c>
      <c r="L41" s="8">
        <v>4</v>
      </c>
      <c r="M41" s="8">
        <v>3</v>
      </c>
      <c r="N41" s="8">
        <v>76</v>
      </c>
      <c r="O41" s="8">
        <v>7</v>
      </c>
      <c r="P41" s="8">
        <v>0</v>
      </c>
      <c r="Q41" s="8">
        <v>4</v>
      </c>
      <c r="R41" s="8">
        <v>0</v>
      </c>
      <c r="S41" s="8">
        <v>10</v>
      </c>
      <c r="T41" s="8">
        <v>108</v>
      </c>
      <c r="U41" s="8">
        <v>0</v>
      </c>
      <c r="V41" s="8">
        <v>24</v>
      </c>
      <c r="W41" s="8">
        <v>0</v>
      </c>
      <c r="X41" s="8">
        <v>19</v>
      </c>
      <c r="Y41" s="8">
        <v>12</v>
      </c>
      <c r="Z41" s="8">
        <v>0</v>
      </c>
      <c r="AA41" s="8">
        <v>29</v>
      </c>
      <c r="AB41" s="8">
        <v>4</v>
      </c>
      <c r="AC41" s="8">
        <v>0</v>
      </c>
      <c r="AD41" s="8">
        <v>216</v>
      </c>
      <c r="AE41" s="8">
        <v>11</v>
      </c>
      <c r="AF41" s="8">
        <v>7</v>
      </c>
      <c r="AG41" s="8">
        <v>20</v>
      </c>
      <c r="AH41" s="8">
        <v>0</v>
      </c>
      <c r="AI41" s="8">
        <v>3</v>
      </c>
      <c r="AJ41" s="8">
        <v>30</v>
      </c>
      <c r="AK41" s="8">
        <v>0</v>
      </c>
      <c r="AL41" s="8">
        <v>0</v>
      </c>
      <c r="AM41" s="8">
        <v>37</v>
      </c>
      <c r="AN41" s="8">
        <v>0</v>
      </c>
      <c r="AO41" s="84">
        <v>28</v>
      </c>
    </row>
    <row r="42" spans="1:41" ht="15">
      <c r="A42" s="87" t="s">
        <v>200</v>
      </c>
      <c r="B42" s="11">
        <f>SUM(C42:AO42)</f>
        <v>320</v>
      </c>
      <c r="C42" s="8">
        <v>0</v>
      </c>
      <c r="D42" s="8">
        <v>28</v>
      </c>
      <c r="E42" s="8">
        <v>13</v>
      </c>
      <c r="F42" s="8">
        <v>0</v>
      </c>
      <c r="G42" s="8">
        <v>18</v>
      </c>
      <c r="H42" s="8">
        <v>1</v>
      </c>
      <c r="I42" s="8">
        <v>5</v>
      </c>
      <c r="J42" s="8">
        <v>6</v>
      </c>
      <c r="K42" s="8">
        <v>2</v>
      </c>
      <c r="L42" s="8">
        <v>3</v>
      </c>
      <c r="M42" s="8">
        <v>0</v>
      </c>
      <c r="N42" s="8">
        <v>17</v>
      </c>
      <c r="O42" s="8">
        <v>2</v>
      </c>
      <c r="P42" s="8">
        <v>0</v>
      </c>
      <c r="Q42" s="8">
        <v>0</v>
      </c>
      <c r="R42" s="8">
        <v>0</v>
      </c>
      <c r="S42" s="8">
        <v>10</v>
      </c>
      <c r="T42" s="8">
        <v>13</v>
      </c>
      <c r="U42" s="8">
        <v>0</v>
      </c>
      <c r="V42" s="8">
        <v>8</v>
      </c>
      <c r="W42" s="8">
        <v>0</v>
      </c>
      <c r="X42" s="8">
        <v>7</v>
      </c>
      <c r="Y42" s="8">
        <v>0</v>
      </c>
      <c r="Z42" s="8">
        <v>0</v>
      </c>
      <c r="AA42" s="8">
        <v>9</v>
      </c>
      <c r="AB42" s="8">
        <v>1</v>
      </c>
      <c r="AC42" s="8">
        <v>0</v>
      </c>
      <c r="AD42" s="8">
        <v>111</v>
      </c>
      <c r="AE42" s="8">
        <v>4</v>
      </c>
      <c r="AF42" s="8">
        <v>10</v>
      </c>
      <c r="AG42" s="8">
        <v>2</v>
      </c>
      <c r="AH42" s="8">
        <v>0</v>
      </c>
      <c r="AI42" s="8">
        <v>0</v>
      </c>
      <c r="AJ42" s="8">
        <v>16</v>
      </c>
      <c r="AK42" s="8">
        <v>0</v>
      </c>
      <c r="AL42" s="8">
        <v>0</v>
      </c>
      <c r="AM42" s="8">
        <v>9</v>
      </c>
      <c r="AN42" s="8">
        <v>0</v>
      </c>
      <c r="AO42" s="84">
        <v>25</v>
      </c>
    </row>
    <row r="43" spans="1:41" ht="15">
      <c r="A43" s="3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4"/>
      <c r="AM43" s="8"/>
      <c r="AN43" s="90"/>
      <c r="AO43" s="84"/>
    </row>
    <row r="44" spans="1:42" s="1" customFormat="1" ht="15">
      <c r="A44" s="34" t="s">
        <v>201</v>
      </c>
      <c r="B44" s="5">
        <f aca="true" t="shared" si="11" ref="B44:AO44">SUM(B45:B46)</f>
        <v>659</v>
      </c>
      <c r="C44" s="5">
        <f t="shared" si="11"/>
        <v>0</v>
      </c>
      <c r="D44" s="5">
        <f t="shared" si="11"/>
        <v>66</v>
      </c>
      <c r="E44" s="5">
        <f t="shared" si="11"/>
        <v>25</v>
      </c>
      <c r="F44" s="5">
        <f t="shared" si="11"/>
        <v>1</v>
      </c>
      <c r="G44" s="5">
        <f t="shared" si="11"/>
        <v>26</v>
      </c>
      <c r="H44" s="5">
        <f t="shared" si="11"/>
        <v>1</v>
      </c>
      <c r="I44" s="5">
        <f t="shared" si="11"/>
        <v>1</v>
      </c>
      <c r="J44" s="5">
        <f t="shared" si="11"/>
        <v>12</v>
      </c>
      <c r="K44" s="5">
        <f t="shared" si="11"/>
        <v>4</v>
      </c>
      <c r="L44" s="5">
        <f t="shared" si="11"/>
        <v>9</v>
      </c>
      <c r="M44" s="5">
        <f t="shared" si="11"/>
        <v>0</v>
      </c>
      <c r="N44" s="5">
        <f t="shared" si="11"/>
        <v>37</v>
      </c>
      <c r="O44" s="5">
        <f t="shared" si="11"/>
        <v>7</v>
      </c>
      <c r="P44" s="5">
        <f t="shared" si="11"/>
        <v>0</v>
      </c>
      <c r="Q44" s="5">
        <f t="shared" si="11"/>
        <v>2</v>
      </c>
      <c r="R44" s="5">
        <f t="shared" si="11"/>
        <v>0</v>
      </c>
      <c r="S44" s="5">
        <f t="shared" si="11"/>
        <v>13</v>
      </c>
      <c r="T44" s="5">
        <f t="shared" si="11"/>
        <v>34</v>
      </c>
      <c r="U44" s="5">
        <f t="shared" si="11"/>
        <v>0</v>
      </c>
      <c r="V44" s="5">
        <f t="shared" si="11"/>
        <v>35</v>
      </c>
      <c r="W44" s="5">
        <f t="shared" si="11"/>
        <v>1</v>
      </c>
      <c r="X44" s="5">
        <f t="shared" si="11"/>
        <v>7</v>
      </c>
      <c r="Y44" s="5">
        <f t="shared" si="11"/>
        <v>1</v>
      </c>
      <c r="Z44" s="5">
        <f t="shared" si="11"/>
        <v>0</v>
      </c>
      <c r="AA44" s="5">
        <f t="shared" si="11"/>
        <v>25</v>
      </c>
      <c r="AB44" s="5">
        <f t="shared" si="11"/>
        <v>13</v>
      </c>
      <c r="AC44" s="5">
        <f t="shared" si="11"/>
        <v>0</v>
      </c>
      <c r="AD44" s="5">
        <f t="shared" si="11"/>
        <v>223</v>
      </c>
      <c r="AE44" s="5">
        <f t="shared" si="11"/>
        <v>14</v>
      </c>
      <c r="AF44" s="5">
        <f t="shared" si="11"/>
        <v>8</v>
      </c>
      <c r="AG44" s="5">
        <f t="shared" si="11"/>
        <v>15</v>
      </c>
      <c r="AH44" s="5">
        <f t="shared" si="11"/>
        <v>1</v>
      </c>
      <c r="AI44" s="5">
        <f t="shared" si="11"/>
        <v>2</v>
      </c>
      <c r="AJ44" s="5">
        <f t="shared" si="11"/>
        <v>20</v>
      </c>
      <c r="AK44" s="5">
        <f t="shared" si="11"/>
        <v>4</v>
      </c>
      <c r="AL44" s="81">
        <f t="shared" si="11"/>
        <v>0</v>
      </c>
      <c r="AM44" s="5">
        <f t="shared" si="11"/>
        <v>27</v>
      </c>
      <c r="AN44" s="3">
        <f t="shared" si="11"/>
        <v>0</v>
      </c>
      <c r="AO44" s="81">
        <f t="shared" si="11"/>
        <v>25</v>
      </c>
      <c r="AP44" s="36"/>
    </row>
    <row r="45" spans="1:41" ht="15">
      <c r="A45" s="87" t="s">
        <v>202</v>
      </c>
      <c r="B45" s="11">
        <f>SUM(C45:AO45)</f>
        <v>345</v>
      </c>
      <c r="C45" s="8">
        <v>0</v>
      </c>
      <c r="D45" s="8">
        <v>34</v>
      </c>
      <c r="E45" s="8">
        <v>17</v>
      </c>
      <c r="F45" s="8">
        <v>1</v>
      </c>
      <c r="G45" s="8">
        <v>11</v>
      </c>
      <c r="H45" s="8">
        <v>1</v>
      </c>
      <c r="I45" s="8">
        <v>0</v>
      </c>
      <c r="J45" s="8">
        <v>9</v>
      </c>
      <c r="K45" s="8">
        <v>2</v>
      </c>
      <c r="L45" s="8">
        <v>5</v>
      </c>
      <c r="M45" s="8">
        <v>0</v>
      </c>
      <c r="N45" s="8">
        <v>19</v>
      </c>
      <c r="O45" s="8">
        <v>3</v>
      </c>
      <c r="P45" s="8">
        <v>0</v>
      </c>
      <c r="Q45" s="8">
        <v>1</v>
      </c>
      <c r="R45" s="8">
        <v>0</v>
      </c>
      <c r="S45" s="8">
        <v>5</v>
      </c>
      <c r="T45" s="8">
        <v>16</v>
      </c>
      <c r="U45" s="8">
        <v>0</v>
      </c>
      <c r="V45" s="8">
        <v>27</v>
      </c>
      <c r="W45" s="8">
        <v>0</v>
      </c>
      <c r="X45" s="8">
        <v>3</v>
      </c>
      <c r="Y45" s="8">
        <v>0</v>
      </c>
      <c r="Z45" s="8">
        <v>0</v>
      </c>
      <c r="AA45" s="8">
        <v>10</v>
      </c>
      <c r="AB45" s="8">
        <v>8</v>
      </c>
      <c r="AC45" s="8">
        <v>0</v>
      </c>
      <c r="AD45" s="8">
        <v>107</v>
      </c>
      <c r="AE45" s="8">
        <v>9</v>
      </c>
      <c r="AF45" s="8">
        <v>6</v>
      </c>
      <c r="AG45" s="8">
        <v>8</v>
      </c>
      <c r="AH45" s="8">
        <v>0</v>
      </c>
      <c r="AI45" s="8">
        <v>0</v>
      </c>
      <c r="AJ45" s="8">
        <v>14</v>
      </c>
      <c r="AK45" s="8">
        <v>1</v>
      </c>
      <c r="AL45" s="8">
        <v>0</v>
      </c>
      <c r="AM45" s="8">
        <v>15</v>
      </c>
      <c r="AN45" s="8">
        <v>0</v>
      </c>
      <c r="AO45" s="84">
        <v>13</v>
      </c>
    </row>
    <row r="46" spans="1:41" ht="15">
      <c r="A46" s="87" t="s">
        <v>203</v>
      </c>
      <c r="B46" s="11">
        <f>SUM(C46:AO46)</f>
        <v>314</v>
      </c>
      <c r="C46" s="8">
        <v>0</v>
      </c>
      <c r="D46" s="8">
        <v>32</v>
      </c>
      <c r="E46" s="8">
        <v>8</v>
      </c>
      <c r="F46" s="8">
        <v>0</v>
      </c>
      <c r="G46" s="8">
        <v>15</v>
      </c>
      <c r="H46" s="8">
        <v>0</v>
      </c>
      <c r="I46" s="8">
        <v>1</v>
      </c>
      <c r="J46" s="8">
        <v>3</v>
      </c>
      <c r="K46" s="8">
        <v>2</v>
      </c>
      <c r="L46" s="8">
        <v>4</v>
      </c>
      <c r="M46" s="8">
        <v>0</v>
      </c>
      <c r="N46" s="8">
        <v>18</v>
      </c>
      <c r="O46" s="8">
        <v>4</v>
      </c>
      <c r="P46" s="8">
        <v>0</v>
      </c>
      <c r="Q46" s="8">
        <v>1</v>
      </c>
      <c r="R46" s="8">
        <v>0</v>
      </c>
      <c r="S46" s="8">
        <v>8</v>
      </c>
      <c r="T46" s="8">
        <v>18</v>
      </c>
      <c r="U46" s="8">
        <v>0</v>
      </c>
      <c r="V46" s="8">
        <v>8</v>
      </c>
      <c r="W46" s="8">
        <v>1</v>
      </c>
      <c r="X46" s="8">
        <v>4</v>
      </c>
      <c r="Y46" s="8">
        <v>1</v>
      </c>
      <c r="Z46" s="8">
        <v>0</v>
      </c>
      <c r="AA46" s="8">
        <v>15</v>
      </c>
      <c r="AB46" s="8">
        <v>5</v>
      </c>
      <c r="AC46" s="8">
        <v>0</v>
      </c>
      <c r="AD46" s="8">
        <v>116</v>
      </c>
      <c r="AE46" s="8">
        <v>5</v>
      </c>
      <c r="AF46" s="8">
        <v>2</v>
      </c>
      <c r="AG46" s="8">
        <v>7</v>
      </c>
      <c r="AH46" s="8">
        <v>1</v>
      </c>
      <c r="AI46" s="8">
        <v>2</v>
      </c>
      <c r="AJ46" s="8">
        <v>6</v>
      </c>
      <c r="AK46" s="8">
        <v>3</v>
      </c>
      <c r="AL46" s="8">
        <v>0</v>
      </c>
      <c r="AM46" s="8">
        <v>12</v>
      </c>
      <c r="AN46" s="8">
        <v>0</v>
      </c>
      <c r="AO46" s="84">
        <v>12</v>
      </c>
    </row>
    <row r="47" spans="1:41" ht="15">
      <c r="A47" s="3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4"/>
      <c r="AM47" s="8"/>
      <c r="AN47" s="90"/>
      <c r="AO47" s="84"/>
    </row>
    <row r="48" spans="1:42" s="1" customFormat="1" ht="15">
      <c r="A48" s="34" t="s">
        <v>204</v>
      </c>
      <c r="B48" s="5">
        <f aca="true" t="shared" si="12" ref="B48:AO48">SUM(B49:B50)</f>
        <v>1341</v>
      </c>
      <c r="C48" s="5">
        <f t="shared" si="12"/>
        <v>0</v>
      </c>
      <c r="D48" s="5">
        <f t="shared" si="12"/>
        <v>115</v>
      </c>
      <c r="E48" s="5">
        <f t="shared" si="12"/>
        <v>48</v>
      </c>
      <c r="F48" s="5">
        <f t="shared" si="12"/>
        <v>1</v>
      </c>
      <c r="G48" s="5">
        <f t="shared" si="12"/>
        <v>73</v>
      </c>
      <c r="H48" s="5">
        <f t="shared" si="12"/>
        <v>9</v>
      </c>
      <c r="I48" s="5">
        <f t="shared" si="12"/>
        <v>23</v>
      </c>
      <c r="J48" s="5">
        <f t="shared" si="12"/>
        <v>39</v>
      </c>
      <c r="K48" s="5">
        <f t="shared" si="12"/>
        <v>0</v>
      </c>
      <c r="L48" s="5">
        <f t="shared" si="12"/>
        <v>23</v>
      </c>
      <c r="M48" s="5">
        <f t="shared" si="12"/>
        <v>3</v>
      </c>
      <c r="N48" s="5">
        <f t="shared" si="12"/>
        <v>69</v>
      </c>
      <c r="O48" s="5">
        <f t="shared" si="12"/>
        <v>11</v>
      </c>
      <c r="P48" s="5">
        <f t="shared" si="12"/>
        <v>0</v>
      </c>
      <c r="Q48" s="5">
        <f t="shared" si="12"/>
        <v>1</v>
      </c>
      <c r="R48" s="5">
        <f t="shared" si="12"/>
        <v>0</v>
      </c>
      <c r="S48" s="5">
        <f t="shared" si="12"/>
        <v>34</v>
      </c>
      <c r="T48" s="5">
        <f t="shared" si="12"/>
        <v>64</v>
      </c>
      <c r="U48" s="5">
        <f t="shared" si="12"/>
        <v>1</v>
      </c>
      <c r="V48" s="5">
        <f t="shared" si="12"/>
        <v>42</v>
      </c>
      <c r="W48" s="5">
        <f t="shared" si="12"/>
        <v>0</v>
      </c>
      <c r="X48" s="5">
        <f t="shared" si="12"/>
        <v>23</v>
      </c>
      <c r="Y48" s="5">
        <f t="shared" si="12"/>
        <v>4</v>
      </c>
      <c r="Z48" s="5">
        <f t="shared" si="12"/>
        <v>0</v>
      </c>
      <c r="AA48" s="5">
        <f t="shared" si="12"/>
        <v>12</v>
      </c>
      <c r="AB48" s="5">
        <f t="shared" si="12"/>
        <v>58</v>
      </c>
      <c r="AC48" s="5">
        <f t="shared" si="12"/>
        <v>0</v>
      </c>
      <c r="AD48" s="5">
        <f t="shared" si="12"/>
        <v>463</v>
      </c>
      <c r="AE48" s="5">
        <f t="shared" si="12"/>
        <v>11</v>
      </c>
      <c r="AF48" s="5">
        <f t="shared" si="12"/>
        <v>33</v>
      </c>
      <c r="AG48" s="5">
        <f t="shared" si="12"/>
        <v>21</v>
      </c>
      <c r="AH48" s="5">
        <f t="shared" si="12"/>
        <v>5</v>
      </c>
      <c r="AI48" s="5">
        <f t="shared" si="12"/>
        <v>0</v>
      </c>
      <c r="AJ48" s="5">
        <f t="shared" si="12"/>
        <v>31</v>
      </c>
      <c r="AK48" s="5">
        <f t="shared" si="12"/>
        <v>16</v>
      </c>
      <c r="AL48" s="81">
        <f t="shared" si="12"/>
        <v>0</v>
      </c>
      <c r="AM48" s="5">
        <f t="shared" si="12"/>
        <v>26</v>
      </c>
      <c r="AN48" s="3">
        <f t="shared" si="12"/>
        <v>0</v>
      </c>
      <c r="AO48" s="81">
        <f t="shared" si="12"/>
        <v>82</v>
      </c>
      <c r="AP48" s="36"/>
    </row>
    <row r="49" spans="1:41" ht="15">
      <c r="A49" s="87" t="s">
        <v>91</v>
      </c>
      <c r="B49" s="11">
        <f>SUM(C49:AO49)</f>
        <v>1143</v>
      </c>
      <c r="C49" s="8">
        <v>0</v>
      </c>
      <c r="D49" s="8">
        <v>102</v>
      </c>
      <c r="E49" s="8">
        <v>46</v>
      </c>
      <c r="F49" s="8">
        <v>1</v>
      </c>
      <c r="G49" s="8">
        <v>65</v>
      </c>
      <c r="H49" s="8">
        <v>7</v>
      </c>
      <c r="I49" s="8">
        <v>15</v>
      </c>
      <c r="J49" s="8">
        <v>37</v>
      </c>
      <c r="K49" s="8">
        <v>0</v>
      </c>
      <c r="L49" s="8">
        <v>18</v>
      </c>
      <c r="M49" s="8">
        <v>2</v>
      </c>
      <c r="N49" s="8">
        <v>62</v>
      </c>
      <c r="O49" s="8">
        <v>11</v>
      </c>
      <c r="P49" s="8">
        <v>0</v>
      </c>
      <c r="Q49" s="8">
        <v>1</v>
      </c>
      <c r="R49" s="8">
        <v>0</v>
      </c>
      <c r="S49" s="8">
        <v>33</v>
      </c>
      <c r="T49" s="8">
        <v>52</v>
      </c>
      <c r="U49" s="8">
        <v>1</v>
      </c>
      <c r="V49" s="8">
        <v>35</v>
      </c>
      <c r="W49" s="8">
        <v>0</v>
      </c>
      <c r="X49" s="8">
        <v>23</v>
      </c>
      <c r="Y49" s="8">
        <v>4</v>
      </c>
      <c r="Z49" s="8">
        <v>0</v>
      </c>
      <c r="AA49" s="8">
        <v>12</v>
      </c>
      <c r="AB49" s="8">
        <v>53</v>
      </c>
      <c r="AC49" s="8">
        <v>0</v>
      </c>
      <c r="AD49" s="8">
        <v>367</v>
      </c>
      <c r="AE49" s="8">
        <v>11</v>
      </c>
      <c r="AF49" s="8">
        <v>33</v>
      </c>
      <c r="AG49" s="8">
        <v>18</v>
      </c>
      <c r="AH49" s="8">
        <v>5</v>
      </c>
      <c r="AI49" s="8">
        <v>0</v>
      </c>
      <c r="AJ49" s="8">
        <v>28</v>
      </c>
      <c r="AK49" s="8">
        <v>16</v>
      </c>
      <c r="AL49" s="8">
        <v>0</v>
      </c>
      <c r="AM49" s="8">
        <v>19</v>
      </c>
      <c r="AN49" s="8">
        <v>0</v>
      </c>
      <c r="AO49" s="84">
        <v>66</v>
      </c>
    </row>
    <row r="50" spans="1:42" s="18" customFormat="1" ht="15">
      <c r="A50" s="87" t="s">
        <v>92</v>
      </c>
      <c r="B50" s="11">
        <f>SUM(C50:AO50)</f>
        <v>198</v>
      </c>
      <c r="C50" s="11">
        <v>0</v>
      </c>
      <c r="D50" s="11">
        <v>13</v>
      </c>
      <c r="E50" s="11">
        <v>2</v>
      </c>
      <c r="F50" s="11">
        <v>0</v>
      </c>
      <c r="G50" s="11">
        <v>8</v>
      </c>
      <c r="H50" s="11">
        <v>2</v>
      </c>
      <c r="I50" s="11">
        <v>8</v>
      </c>
      <c r="J50" s="11">
        <v>2</v>
      </c>
      <c r="K50" s="11">
        <v>0</v>
      </c>
      <c r="L50" s="11">
        <v>5</v>
      </c>
      <c r="M50" s="11">
        <v>1</v>
      </c>
      <c r="N50" s="11">
        <v>7</v>
      </c>
      <c r="O50" s="11">
        <v>0</v>
      </c>
      <c r="P50" s="11">
        <v>0</v>
      </c>
      <c r="Q50" s="11">
        <v>0</v>
      </c>
      <c r="R50" s="11">
        <v>0</v>
      </c>
      <c r="S50" s="11">
        <v>1</v>
      </c>
      <c r="T50" s="11">
        <v>12</v>
      </c>
      <c r="U50" s="11">
        <v>0</v>
      </c>
      <c r="V50" s="11">
        <v>7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5</v>
      </c>
      <c r="AC50" s="11">
        <v>0</v>
      </c>
      <c r="AD50" s="11">
        <v>96</v>
      </c>
      <c r="AE50" s="11">
        <v>0</v>
      </c>
      <c r="AF50" s="11">
        <v>0</v>
      </c>
      <c r="AG50" s="11">
        <v>3</v>
      </c>
      <c r="AH50" s="11">
        <v>0</v>
      </c>
      <c r="AI50" s="11">
        <v>0</v>
      </c>
      <c r="AJ50" s="11">
        <v>3</v>
      </c>
      <c r="AK50" s="11">
        <v>0</v>
      </c>
      <c r="AL50" s="11">
        <v>0</v>
      </c>
      <c r="AM50" s="11">
        <v>7</v>
      </c>
      <c r="AN50" s="11">
        <v>0</v>
      </c>
      <c r="AO50" s="35">
        <v>16</v>
      </c>
      <c r="AP50" s="19"/>
    </row>
    <row r="51" spans="1:42" s="18" customFormat="1" ht="15">
      <c r="A51" s="3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35"/>
      <c r="AM51" s="11"/>
      <c r="AN51" s="90"/>
      <c r="AO51" s="35"/>
      <c r="AP51" s="19"/>
    </row>
    <row r="52" spans="1:42" s="17" customFormat="1" ht="15">
      <c r="A52" s="34" t="s">
        <v>128</v>
      </c>
      <c r="B52" s="20">
        <f aca="true" t="shared" si="13" ref="B52:AO52">SUM(B53:B54)</f>
        <v>890</v>
      </c>
      <c r="C52" s="20">
        <f t="shared" si="13"/>
        <v>0</v>
      </c>
      <c r="D52" s="20">
        <f t="shared" si="13"/>
        <v>114</v>
      </c>
      <c r="E52" s="20">
        <f t="shared" si="13"/>
        <v>19</v>
      </c>
      <c r="F52" s="20">
        <f t="shared" si="13"/>
        <v>0</v>
      </c>
      <c r="G52" s="20">
        <f t="shared" si="13"/>
        <v>33</v>
      </c>
      <c r="H52" s="20">
        <f t="shared" si="13"/>
        <v>1</v>
      </c>
      <c r="I52" s="20">
        <f t="shared" si="13"/>
        <v>3</v>
      </c>
      <c r="J52" s="20">
        <f t="shared" si="13"/>
        <v>16</v>
      </c>
      <c r="K52" s="20">
        <f t="shared" si="13"/>
        <v>23</v>
      </c>
      <c r="L52" s="20">
        <f t="shared" si="13"/>
        <v>3</v>
      </c>
      <c r="M52" s="20">
        <f t="shared" si="13"/>
        <v>0</v>
      </c>
      <c r="N52" s="20">
        <f t="shared" si="13"/>
        <v>24</v>
      </c>
      <c r="O52" s="20">
        <f t="shared" si="13"/>
        <v>3</v>
      </c>
      <c r="P52" s="20">
        <f t="shared" si="13"/>
        <v>0</v>
      </c>
      <c r="Q52" s="20">
        <f t="shared" si="13"/>
        <v>0</v>
      </c>
      <c r="R52" s="20">
        <f t="shared" si="13"/>
        <v>0</v>
      </c>
      <c r="S52" s="20">
        <f t="shared" si="13"/>
        <v>3</v>
      </c>
      <c r="T52" s="20">
        <f t="shared" si="13"/>
        <v>17</v>
      </c>
      <c r="U52" s="20">
        <f t="shared" si="13"/>
        <v>0</v>
      </c>
      <c r="V52" s="20">
        <f t="shared" si="13"/>
        <v>41</v>
      </c>
      <c r="W52" s="20">
        <f t="shared" si="13"/>
        <v>9</v>
      </c>
      <c r="X52" s="20">
        <f t="shared" si="13"/>
        <v>18</v>
      </c>
      <c r="Y52" s="20">
        <f t="shared" si="13"/>
        <v>6</v>
      </c>
      <c r="Z52" s="20">
        <f t="shared" si="13"/>
        <v>2</v>
      </c>
      <c r="AA52" s="20">
        <f t="shared" si="13"/>
        <v>29</v>
      </c>
      <c r="AB52" s="20">
        <f t="shared" si="13"/>
        <v>8</v>
      </c>
      <c r="AC52" s="20">
        <f t="shared" si="13"/>
        <v>0</v>
      </c>
      <c r="AD52" s="20">
        <f t="shared" si="13"/>
        <v>380</v>
      </c>
      <c r="AE52" s="20">
        <f t="shared" si="13"/>
        <v>11</v>
      </c>
      <c r="AF52" s="20">
        <f t="shared" si="13"/>
        <v>9</v>
      </c>
      <c r="AG52" s="20">
        <f t="shared" si="13"/>
        <v>26</v>
      </c>
      <c r="AH52" s="20">
        <f t="shared" si="13"/>
        <v>0</v>
      </c>
      <c r="AI52" s="20">
        <f t="shared" si="13"/>
        <v>0</v>
      </c>
      <c r="AJ52" s="20">
        <f t="shared" si="13"/>
        <v>28</v>
      </c>
      <c r="AK52" s="20">
        <f t="shared" si="13"/>
        <v>0</v>
      </c>
      <c r="AL52" s="23">
        <f t="shared" si="13"/>
        <v>0</v>
      </c>
      <c r="AM52" s="20">
        <f t="shared" si="13"/>
        <v>14</v>
      </c>
      <c r="AN52" s="41">
        <f t="shared" si="13"/>
        <v>0</v>
      </c>
      <c r="AO52" s="23">
        <f t="shared" si="13"/>
        <v>50</v>
      </c>
      <c r="AP52" s="36"/>
    </row>
    <row r="53" spans="1:42" s="18" customFormat="1" ht="15">
      <c r="A53" s="87" t="s">
        <v>22</v>
      </c>
      <c r="B53" s="11">
        <f>SUM(C53:AO53)</f>
        <v>694</v>
      </c>
      <c r="C53" s="11">
        <v>0</v>
      </c>
      <c r="D53" s="11">
        <v>99</v>
      </c>
      <c r="E53" s="11">
        <v>14</v>
      </c>
      <c r="F53" s="11">
        <v>0</v>
      </c>
      <c r="G53" s="11">
        <v>22</v>
      </c>
      <c r="H53" s="11">
        <v>1</v>
      </c>
      <c r="I53" s="11">
        <v>3</v>
      </c>
      <c r="J53" s="11">
        <v>12</v>
      </c>
      <c r="K53" s="11">
        <v>23</v>
      </c>
      <c r="L53" s="11">
        <v>3</v>
      </c>
      <c r="M53" s="11">
        <v>0</v>
      </c>
      <c r="N53" s="11">
        <v>22</v>
      </c>
      <c r="O53" s="11">
        <v>2</v>
      </c>
      <c r="P53" s="11">
        <v>0</v>
      </c>
      <c r="Q53" s="11">
        <v>0</v>
      </c>
      <c r="R53" s="11">
        <v>0</v>
      </c>
      <c r="S53" s="11">
        <v>0</v>
      </c>
      <c r="T53" s="11">
        <v>9</v>
      </c>
      <c r="U53" s="11">
        <v>0</v>
      </c>
      <c r="V53" s="11">
        <v>34</v>
      </c>
      <c r="W53" s="11">
        <v>9</v>
      </c>
      <c r="X53" s="11">
        <v>12</v>
      </c>
      <c r="Y53" s="11">
        <v>4</v>
      </c>
      <c r="Z53" s="11">
        <v>2</v>
      </c>
      <c r="AA53" s="11">
        <v>24</v>
      </c>
      <c r="AB53" s="11">
        <v>0</v>
      </c>
      <c r="AC53" s="11">
        <v>0</v>
      </c>
      <c r="AD53" s="11">
        <v>316</v>
      </c>
      <c r="AE53" s="11">
        <v>9</v>
      </c>
      <c r="AF53" s="11">
        <v>1</v>
      </c>
      <c r="AG53" s="11">
        <v>18</v>
      </c>
      <c r="AH53" s="11">
        <v>0</v>
      </c>
      <c r="AI53" s="11">
        <v>0</v>
      </c>
      <c r="AJ53" s="11">
        <v>27</v>
      </c>
      <c r="AK53" s="11">
        <v>0</v>
      </c>
      <c r="AL53" s="11">
        <v>0</v>
      </c>
      <c r="AM53" s="11">
        <v>12</v>
      </c>
      <c r="AN53" s="11">
        <v>0</v>
      </c>
      <c r="AO53" s="35">
        <v>16</v>
      </c>
      <c r="AP53" s="19"/>
    </row>
    <row r="54" spans="1:42" s="18" customFormat="1" ht="15">
      <c r="A54" s="87" t="s">
        <v>95</v>
      </c>
      <c r="B54" s="11">
        <f>SUM(C54:AO54)</f>
        <v>196</v>
      </c>
      <c r="C54" s="11">
        <v>0</v>
      </c>
      <c r="D54" s="11">
        <v>15</v>
      </c>
      <c r="E54" s="11">
        <v>5</v>
      </c>
      <c r="F54" s="11">
        <v>0</v>
      </c>
      <c r="G54" s="11">
        <v>11</v>
      </c>
      <c r="H54" s="11">
        <v>0</v>
      </c>
      <c r="I54" s="11">
        <v>0</v>
      </c>
      <c r="J54" s="11">
        <v>4</v>
      </c>
      <c r="K54" s="11">
        <v>0</v>
      </c>
      <c r="L54" s="11">
        <v>0</v>
      </c>
      <c r="M54" s="11">
        <v>0</v>
      </c>
      <c r="N54" s="11">
        <v>2</v>
      </c>
      <c r="O54" s="11">
        <v>1</v>
      </c>
      <c r="P54" s="11">
        <v>0</v>
      </c>
      <c r="Q54" s="11">
        <v>0</v>
      </c>
      <c r="R54" s="11">
        <v>0</v>
      </c>
      <c r="S54" s="11">
        <v>3</v>
      </c>
      <c r="T54" s="11">
        <v>8</v>
      </c>
      <c r="U54" s="11">
        <v>0</v>
      </c>
      <c r="V54" s="11">
        <v>7</v>
      </c>
      <c r="W54" s="11">
        <v>0</v>
      </c>
      <c r="X54" s="11">
        <v>6</v>
      </c>
      <c r="Y54" s="11">
        <v>2</v>
      </c>
      <c r="Z54" s="11">
        <v>0</v>
      </c>
      <c r="AA54" s="11">
        <v>5</v>
      </c>
      <c r="AB54" s="11">
        <v>8</v>
      </c>
      <c r="AC54" s="11">
        <v>0</v>
      </c>
      <c r="AD54" s="11">
        <v>64</v>
      </c>
      <c r="AE54" s="11">
        <v>2</v>
      </c>
      <c r="AF54" s="11">
        <v>8</v>
      </c>
      <c r="AG54" s="11">
        <v>8</v>
      </c>
      <c r="AH54" s="11">
        <v>0</v>
      </c>
      <c r="AI54" s="11">
        <v>0</v>
      </c>
      <c r="AJ54" s="11">
        <v>1</v>
      </c>
      <c r="AK54" s="11">
        <v>0</v>
      </c>
      <c r="AL54" s="11">
        <v>0</v>
      </c>
      <c r="AM54" s="11">
        <v>2</v>
      </c>
      <c r="AN54" s="11">
        <v>0</v>
      </c>
      <c r="AO54" s="35">
        <v>34</v>
      </c>
      <c r="AP54" s="19"/>
    </row>
    <row r="55" spans="1:41" ht="15">
      <c r="A55" s="3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4"/>
      <c r="AM55" s="8"/>
      <c r="AN55" s="90"/>
      <c r="AO55" s="84"/>
    </row>
    <row r="56" spans="1:42" s="1" customFormat="1" ht="15">
      <c r="A56" s="34" t="s">
        <v>129</v>
      </c>
      <c r="B56" s="5">
        <f aca="true" t="shared" si="14" ref="B56:AO56">SUM(B57:B59)</f>
        <v>933</v>
      </c>
      <c r="C56" s="5">
        <f t="shared" si="14"/>
        <v>0</v>
      </c>
      <c r="D56" s="5">
        <f t="shared" si="14"/>
        <v>67</v>
      </c>
      <c r="E56" s="5">
        <f t="shared" si="14"/>
        <v>39</v>
      </c>
      <c r="F56" s="5">
        <f t="shared" si="14"/>
        <v>0</v>
      </c>
      <c r="G56" s="5">
        <f t="shared" si="14"/>
        <v>31</v>
      </c>
      <c r="H56" s="5">
        <f t="shared" si="14"/>
        <v>5</v>
      </c>
      <c r="I56" s="5">
        <f t="shared" si="14"/>
        <v>8</v>
      </c>
      <c r="J56" s="5">
        <f t="shared" si="14"/>
        <v>29</v>
      </c>
      <c r="K56" s="5">
        <f t="shared" si="14"/>
        <v>1</v>
      </c>
      <c r="L56" s="5">
        <f t="shared" si="14"/>
        <v>11</v>
      </c>
      <c r="M56" s="5">
        <f t="shared" si="14"/>
        <v>5</v>
      </c>
      <c r="N56" s="5">
        <f t="shared" si="14"/>
        <v>36</v>
      </c>
      <c r="O56" s="5">
        <f t="shared" si="14"/>
        <v>8</v>
      </c>
      <c r="P56" s="5">
        <f t="shared" si="14"/>
        <v>0</v>
      </c>
      <c r="Q56" s="5">
        <f t="shared" si="14"/>
        <v>3</v>
      </c>
      <c r="R56" s="5">
        <f t="shared" si="14"/>
        <v>0</v>
      </c>
      <c r="S56" s="5">
        <f t="shared" si="14"/>
        <v>23</v>
      </c>
      <c r="T56" s="5">
        <f t="shared" si="14"/>
        <v>41</v>
      </c>
      <c r="U56" s="5">
        <f t="shared" si="14"/>
        <v>0</v>
      </c>
      <c r="V56" s="5">
        <f t="shared" si="14"/>
        <v>39</v>
      </c>
      <c r="W56" s="5">
        <f t="shared" si="14"/>
        <v>0</v>
      </c>
      <c r="X56" s="5">
        <f t="shared" si="14"/>
        <v>14</v>
      </c>
      <c r="Y56" s="5">
        <f t="shared" si="14"/>
        <v>3</v>
      </c>
      <c r="Z56" s="5">
        <f t="shared" si="14"/>
        <v>0</v>
      </c>
      <c r="AA56" s="5">
        <f t="shared" si="14"/>
        <v>9</v>
      </c>
      <c r="AB56" s="5">
        <f t="shared" si="14"/>
        <v>34</v>
      </c>
      <c r="AC56" s="5">
        <f t="shared" si="14"/>
        <v>0</v>
      </c>
      <c r="AD56" s="5">
        <f t="shared" si="14"/>
        <v>326</v>
      </c>
      <c r="AE56" s="5">
        <f t="shared" si="14"/>
        <v>9</v>
      </c>
      <c r="AF56" s="5">
        <f t="shared" si="14"/>
        <v>25</v>
      </c>
      <c r="AG56" s="5">
        <f t="shared" si="14"/>
        <v>28</v>
      </c>
      <c r="AH56" s="5">
        <f t="shared" si="14"/>
        <v>4</v>
      </c>
      <c r="AI56" s="5">
        <f t="shared" si="14"/>
        <v>2</v>
      </c>
      <c r="AJ56" s="5">
        <f t="shared" si="14"/>
        <v>18</v>
      </c>
      <c r="AK56" s="5">
        <f t="shared" si="14"/>
        <v>2</v>
      </c>
      <c r="AL56" s="81">
        <f t="shared" si="14"/>
        <v>0</v>
      </c>
      <c r="AM56" s="5">
        <f t="shared" si="14"/>
        <v>33</v>
      </c>
      <c r="AN56" s="3">
        <f t="shared" si="14"/>
        <v>0</v>
      </c>
      <c r="AO56" s="81">
        <f t="shared" si="14"/>
        <v>80</v>
      </c>
      <c r="AP56" s="36"/>
    </row>
    <row r="57" spans="1:41" ht="15">
      <c r="A57" s="87" t="s">
        <v>98</v>
      </c>
      <c r="B57" s="11">
        <f>SUM(C57:AO57)</f>
        <v>289</v>
      </c>
      <c r="C57" s="8">
        <v>0</v>
      </c>
      <c r="D57" s="8">
        <v>15</v>
      </c>
      <c r="E57" s="8">
        <v>7</v>
      </c>
      <c r="F57" s="8">
        <v>0</v>
      </c>
      <c r="G57" s="8">
        <v>16</v>
      </c>
      <c r="H57" s="8">
        <v>2</v>
      </c>
      <c r="I57" s="8">
        <v>0</v>
      </c>
      <c r="J57" s="8">
        <v>17</v>
      </c>
      <c r="K57" s="8">
        <v>1</v>
      </c>
      <c r="L57" s="8">
        <v>2</v>
      </c>
      <c r="M57" s="8">
        <v>3</v>
      </c>
      <c r="N57" s="8">
        <v>7</v>
      </c>
      <c r="O57" s="8">
        <v>5</v>
      </c>
      <c r="P57" s="8">
        <v>0</v>
      </c>
      <c r="Q57" s="8">
        <v>0</v>
      </c>
      <c r="R57" s="8">
        <v>0</v>
      </c>
      <c r="S57" s="8">
        <v>9</v>
      </c>
      <c r="T57" s="8">
        <v>5</v>
      </c>
      <c r="U57" s="8">
        <v>0</v>
      </c>
      <c r="V57" s="8">
        <v>17</v>
      </c>
      <c r="W57" s="8">
        <v>0</v>
      </c>
      <c r="X57" s="8">
        <v>10</v>
      </c>
      <c r="Y57" s="8">
        <v>1</v>
      </c>
      <c r="Z57" s="8">
        <v>0</v>
      </c>
      <c r="AA57" s="8">
        <v>3</v>
      </c>
      <c r="AB57" s="8">
        <v>18</v>
      </c>
      <c r="AC57" s="8">
        <v>0</v>
      </c>
      <c r="AD57" s="8">
        <v>94</v>
      </c>
      <c r="AE57" s="8">
        <v>1</v>
      </c>
      <c r="AF57" s="8">
        <v>3</v>
      </c>
      <c r="AG57" s="8">
        <v>6</v>
      </c>
      <c r="AH57" s="8">
        <v>0</v>
      </c>
      <c r="AI57" s="8">
        <v>2</v>
      </c>
      <c r="AJ57" s="8">
        <v>7</v>
      </c>
      <c r="AK57" s="8">
        <v>0</v>
      </c>
      <c r="AL57" s="8">
        <v>0</v>
      </c>
      <c r="AM57" s="8">
        <v>15</v>
      </c>
      <c r="AN57" s="8">
        <v>0</v>
      </c>
      <c r="AO57" s="84">
        <v>23</v>
      </c>
    </row>
    <row r="58" spans="1:41" ht="15">
      <c r="A58" s="87" t="s">
        <v>99</v>
      </c>
      <c r="B58" s="11">
        <f>SUM(C58:AO58)</f>
        <v>215</v>
      </c>
      <c r="C58" s="8">
        <v>0</v>
      </c>
      <c r="D58" s="8">
        <v>12</v>
      </c>
      <c r="E58" s="8">
        <v>12</v>
      </c>
      <c r="F58" s="8">
        <v>0</v>
      </c>
      <c r="G58" s="8">
        <v>8</v>
      </c>
      <c r="H58" s="8">
        <v>1</v>
      </c>
      <c r="I58" s="8">
        <v>2</v>
      </c>
      <c r="J58" s="8">
        <v>6</v>
      </c>
      <c r="K58" s="8">
        <v>0</v>
      </c>
      <c r="L58" s="8">
        <v>3</v>
      </c>
      <c r="M58" s="8">
        <v>1</v>
      </c>
      <c r="N58" s="8">
        <v>8</v>
      </c>
      <c r="O58" s="8">
        <v>2</v>
      </c>
      <c r="P58" s="8">
        <v>0</v>
      </c>
      <c r="Q58" s="8">
        <v>1</v>
      </c>
      <c r="R58" s="8">
        <v>0</v>
      </c>
      <c r="S58" s="8">
        <v>5</v>
      </c>
      <c r="T58" s="8">
        <v>23</v>
      </c>
      <c r="U58" s="8">
        <v>0</v>
      </c>
      <c r="V58" s="8">
        <v>7</v>
      </c>
      <c r="W58" s="8">
        <v>0</v>
      </c>
      <c r="X58" s="8">
        <v>0</v>
      </c>
      <c r="Y58" s="8">
        <v>1</v>
      </c>
      <c r="Z58" s="8">
        <v>0</v>
      </c>
      <c r="AA58" s="8">
        <v>4</v>
      </c>
      <c r="AB58" s="8">
        <v>11</v>
      </c>
      <c r="AC58" s="8">
        <v>0</v>
      </c>
      <c r="AD58" s="8">
        <v>78</v>
      </c>
      <c r="AE58" s="8">
        <v>1</v>
      </c>
      <c r="AF58" s="8">
        <v>10</v>
      </c>
      <c r="AG58" s="8">
        <v>9</v>
      </c>
      <c r="AH58" s="8">
        <v>0</v>
      </c>
      <c r="AI58" s="8">
        <v>0</v>
      </c>
      <c r="AJ58" s="8">
        <v>2</v>
      </c>
      <c r="AK58" s="8">
        <v>0</v>
      </c>
      <c r="AL58" s="8">
        <v>0</v>
      </c>
      <c r="AM58" s="8">
        <v>2</v>
      </c>
      <c r="AN58" s="8">
        <v>0</v>
      </c>
      <c r="AO58" s="84">
        <v>6</v>
      </c>
    </row>
    <row r="59" spans="1:41" ht="15">
      <c r="A59" s="87" t="s">
        <v>97</v>
      </c>
      <c r="B59" s="11">
        <f>SUM(C59:AO59)</f>
        <v>429</v>
      </c>
      <c r="C59" s="8">
        <v>0</v>
      </c>
      <c r="D59" s="8">
        <v>40</v>
      </c>
      <c r="E59" s="8">
        <v>20</v>
      </c>
      <c r="F59" s="8">
        <v>0</v>
      </c>
      <c r="G59" s="8">
        <v>7</v>
      </c>
      <c r="H59" s="8">
        <v>2</v>
      </c>
      <c r="I59" s="8">
        <v>6</v>
      </c>
      <c r="J59" s="8">
        <v>6</v>
      </c>
      <c r="K59" s="8">
        <v>0</v>
      </c>
      <c r="L59" s="8">
        <v>6</v>
      </c>
      <c r="M59" s="8">
        <v>1</v>
      </c>
      <c r="N59" s="8">
        <v>21</v>
      </c>
      <c r="O59" s="8">
        <v>1</v>
      </c>
      <c r="P59" s="8">
        <v>0</v>
      </c>
      <c r="Q59" s="8">
        <v>2</v>
      </c>
      <c r="R59" s="8">
        <v>0</v>
      </c>
      <c r="S59" s="8">
        <v>9</v>
      </c>
      <c r="T59" s="8">
        <v>13</v>
      </c>
      <c r="U59" s="8">
        <v>0</v>
      </c>
      <c r="V59" s="8">
        <v>15</v>
      </c>
      <c r="W59" s="8">
        <v>0</v>
      </c>
      <c r="X59" s="8">
        <v>4</v>
      </c>
      <c r="Y59" s="8">
        <v>1</v>
      </c>
      <c r="Z59" s="8">
        <v>0</v>
      </c>
      <c r="AA59" s="8">
        <v>2</v>
      </c>
      <c r="AB59" s="8">
        <v>5</v>
      </c>
      <c r="AC59" s="8">
        <v>0</v>
      </c>
      <c r="AD59" s="8">
        <v>154</v>
      </c>
      <c r="AE59" s="8">
        <v>7</v>
      </c>
      <c r="AF59" s="8">
        <v>12</v>
      </c>
      <c r="AG59" s="8">
        <v>13</v>
      </c>
      <c r="AH59" s="8">
        <v>4</v>
      </c>
      <c r="AI59" s="8">
        <v>0</v>
      </c>
      <c r="AJ59" s="8">
        <v>9</v>
      </c>
      <c r="AK59" s="8">
        <v>2</v>
      </c>
      <c r="AL59" s="8">
        <v>0</v>
      </c>
      <c r="AM59" s="8">
        <v>16</v>
      </c>
      <c r="AN59" s="8">
        <v>0</v>
      </c>
      <c r="AO59" s="84">
        <v>51</v>
      </c>
    </row>
    <row r="60" spans="1:41" ht="15">
      <c r="A60" s="3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4"/>
      <c r="AM60" s="8"/>
      <c r="AN60" s="90"/>
      <c r="AO60" s="84"/>
    </row>
    <row r="61" spans="1:42" s="1" customFormat="1" ht="15">
      <c r="A61" s="34" t="s">
        <v>130</v>
      </c>
      <c r="B61" s="5">
        <f aca="true" t="shared" si="15" ref="B61:AO61">SUM(B62:B62)</f>
        <v>642</v>
      </c>
      <c r="C61" s="5">
        <f t="shared" si="15"/>
        <v>0</v>
      </c>
      <c r="D61" s="5">
        <f t="shared" si="15"/>
        <v>90</v>
      </c>
      <c r="E61" s="5">
        <f t="shared" si="15"/>
        <v>24</v>
      </c>
      <c r="F61" s="5">
        <f t="shared" si="15"/>
        <v>0</v>
      </c>
      <c r="G61" s="5">
        <f t="shared" si="15"/>
        <v>34</v>
      </c>
      <c r="H61" s="5">
        <f t="shared" si="15"/>
        <v>0</v>
      </c>
      <c r="I61" s="5">
        <f t="shared" si="15"/>
        <v>2</v>
      </c>
      <c r="J61" s="5">
        <f t="shared" si="15"/>
        <v>0</v>
      </c>
      <c r="K61" s="5">
        <f t="shared" si="15"/>
        <v>6</v>
      </c>
      <c r="L61" s="5">
        <f t="shared" si="15"/>
        <v>2</v>
      </c>
      <c r="M61" s="5">
        <f t="shared" si="15"/>
        <v>0</v>
      </c>
      <c r="N61" s="5">
        <f t="shared" si="15"/>
        <v>37</v>
      </c>
      <c r="O61" s="5">
        <f t="shared" si="15"/>
        <v>4</v>
      </c>
      <c r="P61" s="5">
        <f t="shared" si="15"/>
        <v>0</v>
      </c>
      <c r="Q61" s="5">
        <f t="shared" si="15"/>
        <v>4</v>
      </c>
      <c r="R61" s="5">
        <f t="shared" si="15"/>
        <v>0</v>
      </c>
      <c r="S61" s="5">
        <f t="shared" si="15"/>
        <v>11</v>
      </c>
      <c r="T61" s="5">
        <f t="shared" si="15"/>
        <v>14</v>
      </c>
      <c r="U61" s="5">
        <f t="shared" si="15"/>
        <v>0</v>
      </c>
      <c r="V61" s="5">
        <f t="shared" si="15"/>
        <v>29</v>
      </c>
      <c r="W61" s="5">
        <f t="shared" si="15"/>
        <v>9</v>
      </c>
      <c r="X61" s="5">
        <f t="shared" si="15"/>
        <v>14</v>
      </c>
      <c r="Y61" s="5">
        <f t="shared" si="15"/>
        <v>13</v>
      </c>
      <c r="Z61" s="5">
        <f t="shared" si="15"/>
        <v>2</v>
      </c>
      <c r="AA61" s="5">
        <f t="shared" si="15"/>
        <v>28</v>
      </c>
      <c r="AB61" s="5">
        <f t="shared" si="15"/>
        <v>5</v>
      </c>
      <c r="AC61" s="5">
        <f t="shared" si="15"/>
        <v>0</v>
      </c>
      <c r="AD61" s="5">
        <f t="shared" si="15"/>
        <v>258</v>
      </c>
      <c r="AE61" s="5">
        <f t="shared" si="15"/>
        <v>3</v>
      </c>
      <c r="AF61" s="5">
        <f t="shared" si="15"/>
        <v>1</v>
      </c>
      <c r="AG61" s="5">
        <f t="shared" si="15"/>
        <v>13</v>
      </c>
      <c r="AH61" s="5">
        <f t="shared" si="15"/>
        <v>3</v>
      </c>
      <c r="AI61" s="5">
        <f t="shared" si="15"/>
        <v>1</v>
      </c>
      <c r="AJ61" s="5">
        <f t="shared" si="15"/>
        <v>10</v>
      </c>
      <c r="AK61" s="5">
        <f t="shared" si="15"/>
        <v>0</v>
      </c>
      <c r="AL61" s="81">
        <f t="shared" si="15"/>
        <v>0</v>
      </c>
      <c r="AM61" s="5">
        <f t="shared" si="15"/>
        <v>9</v>
      </c>
      <c r="AN61" s="3">
        <f t="shared" si="15"/>
        <v>0</v>
      </c>
      <c r="AO61" s="81">
        <f t="shared" si="15"/>
        <v>16</v>
      </c>
      <c r="AP61" s="36"/>
    </row>
    <row r="62" spans="1:41" ht="15">
      <c r="A62" s="87" t="s">
        <v>101</v>
      </c>
      <c r="B62" s="11">
        <f>SUM(C62:AO62)</f>
        <v>642</v>
      </c>
      <c r="C62" s="8">
        <v>0</v>
      </c>
      <c r="D62" s="8">
        <v>90</v>
      </c>
      <c r="E62" s="8">
        <v>24</v>
      </c>
      <c r="F62" s="8">
        <v>0</v>
      </c>
      <c r="G62" s="8">
        <v>34</v>
      </c>
      <c r="H62" s="8">
        <v>0</v>
      </c>
      <c r="I62" s="8">
        <v>2</v>
      </c>
      <c r="J62" s="8">
        <v>0</v>
      </c>
      <c r="K62" s="8">
        <v>6</v>
      </c>
      <c r="L62" s="8">
        <v>2</v>
      </c>
      <c r="M62" s="8">
        <v>0</v>
      </c>
      <c r="N62" s="8">
        <v>37</v>
      </c>
      <c r="O62" s="8">
        <v>4</v>
      </c>
      <c r="P62" s="8">
        <v>0</v>
      </c>
      <c r="Q62" s="8">
        <v>4</v>
      </c>
      <c r="R62" s="8">
        <v>0</v>
      </c>
      <c r="S62" s="8">
        <v>11</v>
      </c>
      <c r="T62" s="8">
        <v>14</v>
      </c>
      <c r="U62" s="8">
        <v>0</v>
      </c>
      <c r="V62" s="8">
        <v>29</v>
      </c>
      <c r="W62" s="8">
        <v>9</v>
      </c>
      <c r="X62" s="8">
        <v>14</v>
      </c>
      <c r="Y62" s="8">
        <v>13</v>
      </c>
      <c r="Z62" s="8">
        <v>2</v>
      </c>
      <c r="AA62" s="8">
        <v>28</v>
      </c>
      <c r="AB62" s="8">
        <v>5</v>
      </c>
      <c r="AC62" s="8">
        <v>0</v>
      </c>
      <c r="AD62" s="8">
        <v>258</v>
      </c>
      <c r="AE62" s="8">
        <v>3</v>
      </c>
      <c r="AF62" s="8">
        <v>1</v>
      </c>
      <c r="AG62" s="8">
        <v>13</v>
      </c>
      <c r="AH62" s="8">
        <v>3</v>
      </c>
      <c r="AI62" s="8">
        <v>1</v>
      </c>
      <c r="AJ62" s="8">
        <v>10</v>
      </c>
      <c r="AK62" s="8">
        <v>0</v>
      </c>
      <c r="AL62" s="8">
        <v>0</v>
      </c>
      <c r="AM62" s="8">
        <v>9</v>
      </c>
      <c r="AN62" s="8">
        <v>0</v>
      </c>
      <c r="AO62" s="84">
        <v>16</v>
      </c>
    </row>
    <row r="63" spans="1:41" ht="15">
      <c r="A63" s="3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4"/>
      <c r="AM63" s="8"/>
      <c r="AN63" s="90"/>
      <c r="AO63" s="84"/>
    </row>
    <row r="64" spans="1:42" s="1" customFormat="1" ht="15">
      <c r="A64" s="34" t="s">
        <v>131</v>
      </c>
      <c r="B64" s="5">
        <f aca="true" t="shared" si="16" ref="B64:AO64">SUM(B65:B65)</f>
        <v>1021</v>
      </c>
      <c r="C64" s="5">
        <f t="shared" si="16"/>
        <v>0</v>
      </c>
      <c r="D64" s="5">
        <f t="shared" si="16"/>
        <v>147</v>
      </c>
      <c r="E64" s="5">
        <f t="shared" si="16"/>
        <v>28</v>
      </c>
      <c r="F64" s="5">
        <f t="shared" si="16"/>
        <v>0</v>
      </c>
      <c r="G64" s="5">
        <f t="shared" si="16"/>
        <v>20</v>
      </c>
      <c r="H64" s="5">
        <f t="shared" si="16"/>
        <v>7</v>
      </c>
      <c r="I64" s="5">
        <f t="shared" si="16"/>
        <v>10</v>
      </c>
      <c r="J64" s="5">
        <f t="shared" si="16"/>
        <v>1</v>
      </c>
      <c r="K64" s="5">
        <f t="shared" si="16"/>
        <v>11</v>
      </c>
      <c r="L64" s="5">
        <f t="shared" si="16"/>
        <v>2</v>
      </c>
      <c r="M64" s="5">
        <f t="shared" si="16"/>
        <v>4</v>
      </c>
      <c r="N64" s="5">
        <f t="shared" si="16"/>
        <v>51</v>
      </c>
      <c r="O64" s="5">
        <f t="shared" si="16"/>
        <v>6</v>
      </c>
      <c r="P64" s="5">
        <f t="shared" si="16"/>
        <v>0</v>
      </c>
      <c r="Q64" s="5">
        <f t="shared" si="16"/>
        <v>2</v>
      </c>
      <c r="R64" s="5">
        <f t="shared" si="16"/>
        <v>1</v>
      </c>
      <c r="S64" s="5">
        <f t="shared" si="16"/>
        <v>37</v>
      </c>
      <c r="T64" s="5">
        <f t="shared" si="16"/>
        <v>40</v>
      </c>
      <c r="U64" s="5">
        <f t="shared" si="16"/>
        <v>0</v>
      </c>
      <c r="V64" s="5">
        <f t="shared" si="16"/>
        <v>31</v>
      </c>
      <c r="W64" s="5">
        <f t="shared" si="16"/>
        <v>0</v>
      </c>
      <c r="X64" s="5">
        <f t="shared" si="16"/>
        <v>14</v>
      </c>
      <c r="Y64" s="5">
        <f t="shared" si="16"/>
        <v>13</v>
      </c>
      <c r="Z64" s="5">
        <f t="shared" si="16"/>
        <v>0</v>
      </c>
      <c r="AA64" s="5">
        <f t="shared" si="16"/>
        <v>40</v>
      </c>
      <c r="AB64" s="5">
        <f t="shared" si="16"/>
        <v>14</v>
      </c>
      <c r="AC64" s="5">
        <f t="shared" si="16"/>
        <v>0</v>
      </c>
      <c r="AD64" s="5">
        <f t="shared" si="16"/>
        <v>414</v>
      </c>
      <c r="AE64" s="5">
        <f t="shared" si="16"/>
        <v>11</v>
      </c>
      <c r="AF64" s="5">
        <f t="shared" si="16"/>
        <v>31</v>
      </c>
      <c r="AG64" s="5">
        <f t="shared" si="16"/>
        <v>30</v>
      </c>
      <c r="AH64" s="5">
        <f t="shared" si="16"/>
        <v>3</v>
      </c>
      <c r="AI64" s="5">
        <f t="shared" si="16"/>
        <v>2</v>
      </c>
      <c r="AJ64" s="5">
        <f t="shared" si="16"/>
        <v>28</v>
      </c>
      <c r="AK64" s="5">
        <f t="shared" si="16"/>
        <v>0</v>
      </c>
      <c r="AL64" s="81">
        <f t="shared" si="16"/>
        <v>0</v>
      </c>
      <c r="AM64" s="5">
        <f t="shared" si="16"/>
        <v>2</v>
      </c>
      <c r="AN64" s="3">
        <f t="shared" si="16"/>
        <v>0</v>
      </c>
      <c r="AO64" s="81">
        <f t="shared" si="16"/>
        <v>21</v>
      </c>
      <c r="AP64" s="36"/>
    </row>
    <row r="65" spans="1:41" ht="15">
      <c r="A65" s="91" t="s">
        <v>103</v>
      </c>
      <c r="B65" s="46">
        <f>SUM(C65:AO65)</f>
        <v>1021</v>
      </c>
      <c r="C65" s="14">
        <v>0</v>
      </c>
      <c r="D65" s="14">
        <v>147</v>
      </c>
      <c r="E65" s="14">
        <v>28</v>
      </c>
      <c r="F65" s="14">
        <v>0</v>
      </c>
      <c r="G65" s="14">
        <v>20</v>
      </c>
      <c r="H65" s="14">
        <v>7</v>
      </c>
      <c r="I65" s="14">
        <v>10</v>
      </c>
      <c r="J65" s="14">
        <v>1</v>
      </c>
      <c r="K65" s="14">
        <v>11</v>
      </c>
      <c r="L65" s="14">
        <v>2</v>
      </c>
      <c r="M65" s="14">
        <v>4</v>
      </c>
      <c r="N65" s="14">
        <v>51</v>
      </c>
      <c r="O65" s="14">
        <v>6</v>
      </c>
      <c r="P65" s="14">
        <v>0</v>
      </c>
      <c r="Q65" s="14">
        <v>2</v>
      </c>
      <c r="R65" s="14">
        <v>1</v>
      </c>
      <c r="S65" s="14">
        <v>37</v>
      </c>
      <c r="T65" s="14">
        <v>40</v>
      </c>
      <c r="U65" s="14">
        <v>0</v>
      </c>
      <c r="V65" s="14">
        <v>31</v>
      </c>
      <c r="W65" s="14">
        <v>0</v>
      </c>
      <c r="X65" s="14">
        <v>14</v>
      </c>
      <c r="Y65" s="14">
        <v>13</v>
      </c>
      <c r="Z65" s="14">
        <v>0</v>
      </c>
      <c r="AA65" s="14">
        <v>40</v>
      </c>
      <c r="AB65" s="14">
        <v>14</v>
      </c>
      <c r="AC65" s="14">
        <v>0</v>
      </c>
      <c r="AD65" s="14">
        <v>414</v>
      </c>
      <c r="AE65" s="14">
        <v>11</v>
      </c>
      <c r="AF65" s="14">
        <v>31</v>
      </c>
      <c r="AG65" s="14">
        <v>30</v>
      </c>
      <c r="AH65" s="14">
        <v>3</v>
      </c>
      <c r="AI65" s="14">
        <v>2</v>
      </c>
      <c r="AJ65" s="14">
        <v>28</v>
      </c>
      <c r="AK65" s="14">
        <v>0</v>
      </c>
      <c r="AL65" s="14">
        <v>0</v>
      </c>
      <c r="AM65" s="14">
        <v>2</v>
      </c>
      <c r="AN65" s="14">
        <v>0</v>
      </c>
      <c r="AO65" s="92">
        <v>21</v>
      </c>
    </row>
    <row r="66" spans="1:41" ht="15">
      <c r="A66" s="16" t="s">
        <v>132</v>
      </c>
      <c r="AL66" s="73"/>
      <c r="AM66" s="73"/>
      <c r="AN66" s="73"/>
      <c r="AO66" s="73"/>
    </row>
  </sheetData>
  <sheetProtection/>
  <mergeCells count="9">
    <mergeCell ref="A2:AO2"/>
    <mergeCell ref="A5:A6"/>
    <mergeCell ref="B5:B6"/>
    <mergeCell ref="C5:J5"/>
    <mergeCell ref="K5:L5"/>
    <mergeCell ref="M5:N5"/>
    <mergeCell ref="O5:AC5"/>
    <mergeCell ref="AD5:AK5"/>
    <mergeCell ref="AL5:AO5"/>
  </mergeCells>
  <printOptions horizontalCentered="1" verticalCentered="1"/>
  <pageMargins left="0.2" right="0" top="0" bottom="0" header="0" footer="0"/>
  <pageSetup horizontalDpi="600" verticalDpi="600" orientation="landscape" scale="30"/>
  <colBreaks count="1" manualBreakCount="1">
    <brk id="20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zoomScale="55" zoomScaleNormal="55" workbookViewId="0" topLeftCell="A1">
      <selection activeCell="A3" sqref="A3:O7"/>
    </sheetView>
  </sheetViews>
  <sheetFormatPr defaultColWidth="11.57421875" defaultRowHeight="20.25" customHeight="1"/>
  <cols>
    <col min="1" max="1" width="75.7109375" style="18" customWidth="1"/>
    <col min="2" max="2" width="13.28125" style="18" bestFit="1" customWidth="1"/>
    <col min="3" max="3" width="13.28125" style="18" customWidth="1"/>
    <col min="4" max="4" width="16.421875" style="18" customWidth="1"/>
    <col min="5" max="5" width="19.421875" style="18" customWidth="1"/>
    <col min="6" max="6" width="22.421875" style="18" bestFit="1" customWidth="1"/>
    <col min="7" max="7" width="19.8515625" style="18" bestFit="1" customWidth="1"/>
    <col min="8" max="8" width="21.8515625" style="18" bestFit="1" customWidth="1"/>
    <col min="9" max="9" width="23.421875" style="18" bestFit="1" customWidth="1"/>
    <col min="10" max="10" width="18.7109375" style="18" bestFit="1" customWidth="1"/>
    <col min="11" max="12" width="26.7109375" style="18" bestFit="1" customWidth="1"/>
    <col min="13" max="13" width="25.421875" style="18" bestFit="1" customWidth="1"/>
    <col min="14" max="14" width="16.7109375" style="18" bestFit="1" customWidth="1"/>
    <col min="15" max="15" width="13.28125" style="18" bestFit="1" customWidth="1"/>
    <col min="16" max="16" width="4.421875" style="18" customWidth="1"/>
    <col min="17" max="16384" width="11.421875" style="18" customWidth="1"/>
  </cols>
  <sheetData>
    <row r="1" spans="1:15" ht="15">
      <c r="A1" s="16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0.25" customHeight="1">
      <c r="A2" s="10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3" customHeight="1">
      <c r="A3" s="117" t="s">
        <v>105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33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0.25" customHeight="1">
      <c r="A5" s="50" t="s">
        <v>153</v>
      </c>
      <c r="B5" s="51"/>
      <c r="C5" s="54" t="s">
        <v>106</v>
      </c>
      <c r="D5" s="54" t="s">
        <v>107</v>
      </c>
      <c r="E5" s="54" t="s">
        <v>108</v>
      </c>
      <c r="F5" s="54" t="s">
        <v>108</v>
      </c>
      <c r="G5" s="54" t="s">
        <v>109</v>
      </c>
      <c r="H5" s="54" t="s">
        <v>110</v>
      </c>
      <c r="I5" s="54" t="s">
        <v>111</v>
      </c>
      <c r="J5" s="54" t="s">
        <v>112</v>
      </c>
      <c r="K5" s="59" t="s">
        <v>113</v>
      </c>
      <c r="L5" s="121" t="s">
        <v>114</v>
      </c>
      <c r="M5" s="122"/>
      <c r="N5" s="54" t="s">
        <v>115</v>
      </c>
      <c r="O5" s="54" t="s">
        <v>116</v>
      </c>
    </row>
    <row r="6" spans="1:15" s="19" customFormat="1" ht="20.25" customHeight="1">
      <c r="A6" s="55" t="s">
        <v>162</v>
      </c>
      <c r="B6" s="60" t="s">
        <v>163</v>
      </c>
      <c r="C6" s="123" t="s">
        <v>117</v>
      </c>
      <c r="D6" s="124" t="s">
        <v>118</v>
      </c>
      <c r="E6" s="124" t="s">
        <v>167</v>
      </c>
      <c r="F6" s="124" t="s">
        <v>119</v>
      </c>
      <c r="G6" s="124" t="s">
        <v>120</v>
      </c>
      <c r="H6" s="124"/>
      <c r="I6" s="124"/>
      <c r="J6" s="124" t="s">
        <v>121</v>
      </c>
      <c r="K6" s="57" t="s">
        <v>122</v>
      </c>
      <c r="L6" s="55" t="s">
        <v>123</v>
      </c>
      <c r="M6" s="125" t="s">
        <v>124</v>
      </c>
      <c r="N6" s="125"/>
      <c r="O6" s="124"/>
    </row>
    <row r="7" spans="1:15" s="19" customFormat="1" ht="20.25" customHeight="1">
      <c r="A7" s="63"/>
      <c r="B7" s="64" t="s">
        <v>153</v>
      </c>
      <c r="C7" s="126"/>
      <c r="D7" s="127"/>
      <c r="E7" s="127"/>
      <c r="F7" s="64"/>
      <c r="G7" s="127"/>
      <c r="H7" s="127"/>
      <c r="I7" s="127"/>
      <c r="J7" s="127"/>
      <c r="K7" s="128" t="s">
        <v>125</v>
      </c>
      <c r="L7" s="128" t="s">
        <v>125</v>
      </c>
      <c r="M7" s="129"/>
      <c r="N7" s="129"/>
      <c r="O7" s="127"/>
    </row>
    <row r="8" spans="1:15" ht="20.25" customHeight="1">
      <c r="A8" s="67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</row>
    <row r="9" spans="1:15" ht="20.25" customHeight="1">
      <c r="A9" s="108" t="s">
        <v>173</v>
      </c>
      <c r="B9" s="21">
        <f aca="true" t="shared" si="0" ref="B9:O9">SUM(B11,B17,B20,B24,B27,B30,B34,B38,B41,B45,B49,B53,B57,B62,B65)</f>
        <v>26320</v>
      </c>
      <c r="C9" s="21">
        <f t="shared" si="0"/>
        <v>914</v>
      </c>
      <c r="D9" s="21">
        <f t="shared" si="0"/>
        <v>1057</v>
      </c>
      <c r="E9" s="21">
        <f t="shared" si="0"/>
        <v>10264</v>
      </c>
      <c r="F9" s="21">
        <f t="shared" si="0"/>
        <v>1728</v>
      </c>
      <c r="G9" s="21">
        <f t="shared" si="0"/>
        <v>817</v>
      </c>
      <c r="H9" s="21">
        <f t="shared" si="0"/>
        <v>295</v>
      </c>
      <c r="I9" s="21">
        <f t="shared" si="0"/>
        <v>430</v>
      </c>
      <c r="J9" s="21">
        <f t="shared" si="0"/>
        <v>452</v>
      </c>
      <c r="K9" s="21">
        <f t="shared" si="0"/>
        <v>244</v>
      </c>
      <c r="L9" s="21">
        <f t="shared" si="0"/>
        <v>30</v>
      </c>
      <c r="M9" s="21">
        <f t="shared" si="0"/>
        <v>6619</v>
      </c>
      <c r="N9" s="21">
        <f t="shared" si="0"/>
        <v>704</v>
      </c>
      <c r="O9" s="30">
        <f t="shared" si="0"/>
        <v>2766</v>
      </c>
    </row>
    <row r="10" spans="1:15" ht="20.25" customHeight="1">
      <c r="A10" s="112"/>
      <c r="B10" s="32"/>
      <c r="C10" s="32"/>
      <c r="D10" s="11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20.25" customHeight="1">
      <c r="A11" s="114" t="s">
        <v>174</v>
      </c>
      <c r="B11" s="21">
        <f aca="true" t="shared" si="1" ref="B11:O11">SUM(B12:B15)</f>
        <v>4110</v>
      </c>
      <c r="C11" s="21">
        <f t="shared" si="1"/>
        <v>158</v>
      </c>
      <c r="D11" s="21">
        <f t="shared" si="1"/>
        <v>337</v>
      </c>
      <c r="E11" s="21">
        <f t="shared" si="1"/>
        <v>1451</v>
      </c>
      <c r="F11" s="21">
        <f t="shared" si="1"/>
        <v>114</v>
      </c>
      <c r="G11" s="21">
        <f t="shared" si="1"/>
        <v>124</v>
      </c>
      <c r="H11" s="21">
        <f t="shared" si="1"/>
        <v>31</v>
      </c>
      <c r="I11" s="21">
        <f t="shared" si="1"/>
        <v>96</v>
      </c>
      <c r="J11" s="21">
        <f t="shared" si="1"/>
        <v>38</v>
      </c>
      <c r="K11" s="21">
        <f t="shared" si="1"/>
        <v>0</v>
      </c>
      <c r="L11" s="21">
        <f t="shared" si="1"/>
        <v>0</v>
      </c>
      <c r="M11" s="21">
        <f t="shared" si="1"/>
        <v>1360</v>
      </c>
      <c r="N11" s="21">
        <f t="shared" si="1"/>
        <v>139</v>
      </c>
      <c r="O11" s="30">
        <f t="shared" si="1"/>
        <v>262</v>
      </c>
    </row>
    <row r="12" spans="1:16" s="17" customFormat="1" ht="20.25" customHeight="1">
      <c r="A12" s="9" t="s">
        <v>175</v>
      </c>
      <c r="B12" s="35">
        <f>SUM(C12:O12)</f>
        <v>1415</v>
      </c>
      <c r="C12" s="35">
        <v>63</v>
      </c>
      <c r="D12" s="35">
        <v>111</v>
      </c>
      <c r="E12" s="35">
        <v>382</v>
      </c>
      <c r="F12" s="35">
        <v>68</v>
      </c>
      <c r="G12" s="35">
        <v>40</v>
      </c>
      <c r="H12" s="35">
        <v>10</v>
      </c>
      <c r="I12" s="35">
        <v>49</v>
      </c>
      <c r="J12" s="35">
        <v>13</v>
      </c>
      <c r="K12" s="35">
        <v>0</v>
      </c>
      <c r="L12" s="35">
        <v>0</v>
      </c>
      <c r="M12" s="35">
        <v>642</v>
      </c>
      <c r="N12" s="35">
        <v>11</v>
      </c>
      <c r="O12" s="35">
        <v>26</v>
      </c>
      <c r="P12" s="36"/>
    </row>
    <row r="13" spans="1:16" s="17" customFormat="1" ht="20.25" customHeight="1">
      <c r="A13" s="9" t="s">
        <v>176</v>
      </c>
      <c r="B13" s="35">
        <f>SUM(C13:O13)</f>
        <v>1657</v>
      </c>
      <c r="C13" s="35">
        <v>94</v>
      </c>
      <c r="D13" s="35">
        <v>187</v>
      </c>
      <c r="E13" s="35">
        <v>283</v>
      </c>
      <c r="F13" s="35">
        <v>46</v>
      </c>
      <c r="G13" s="35">
        <v>80</v>
      </c>
      <c r="H13" s="35">
        <v>12</v>
      </c>
      <c r="I13" s="35">
        <v>46</v>
      </c>
      <c r="J13" s="35">
        <v>25</v>
      </c>
      <c r="K13" s="35">
        <v>0</v>
      </c>
      <c r="L13" s="35">
        <v>0</v>
      </c>
      <c r="M13" s="35">
        <v>716</v>
      </c>
      <c r="N13" s="35">
        <v>49</v>
      </c>
      <c r="O13" s="35">
        <v>119</v>
      </c>
      <c r="P13" s="36"/>
    </row>
    <row r="14" spans="1:16" s="17" customFormat="1" ht="20.25" customHeight="1">
      <c r="A14" s="9" t="s">
        <v>177</v>
      </c>
      <c r="B14" s="35">
        <f>SUM(C14:O14)</f>
        <v>713</v>
      </c>
      <c r="C14" s="35">
        <v>0</v>
      </c>
      <c r="D14" s="35">
        <v>36</v>
      </c>
      <c r="E14" s="35">
        <v>530</v>
      </c>
      <c r="F14" s="35">
        <v>0</v>
      </c>
      <c r="G14" s="35">
        <v>0</v>
      </c>
      <c r="H14" s="35">
        <v>6</v>
      </c>
      <c r="I14" s="35">
        <v>0</v>
      </c>
      <c r="J14" s="35">
        <v>0</v>
      </c>
      <c r="K14" s="35">
        <v>0</v>
      </c>
      <c r="L14" s="35">
        <v>0</v>
      </c>
      <c r="M14" s="35">
        <v>2</v>
      </c>
      <c r="N14" s="35">
        <v>23</v>
      </c>
      <c r="O14" s="35">
        <v>116</v>
      </c>
      <c r="P14" s="36"/>
    </row>
    <row r="15" spans="1:16" s="17" customFormat="1" ht="20.25" customHeight="1">
      <c r="A15" s="9" t="s">
        <v>178</v>
      </c>
      <c r="B15" s="35">
        <f>SUM(C15:O15)</f>
        <v>325</v>
      </c>
      <c r="C15" s="35">
        <v>1</v>
      </c>
      <c r="D15" s="35">
        <v>3</v>
      </c>
      <c r="E15" s="35">
        <v>256</v>
      </c>
      <c r="F15" s="35">
        <v>0</v>
      </c>
      <c r="G15" s="35">
        <v>4</v>
      </c>
      <c r="H15" s="35">
        <v>3</v>
      </c>
      <c r="I15" s="35">
        <v>1</v>
      </c>
      <c r="J15" s="35">
        <v>0</v>
      </c>
      <c r="K15" s="35">
        <v>0</v>
      </c>
      <c r="L15" s="35">
        <v>0</v>
      </c>
      <c r="M15" s="35">
        <v>0</v>
      </c>
      <c r="N15" s="35">
        <v>56</v>
      </c>
      <c r="O15" s="35">
        <v>1</v>
      </c>
      <c r="P15" s="36"/>
    </row>
    <row r="16" spans="1:16" s="17" customFormat="1" ht="20.25" customHeight="1">
      <c r="A16" s="11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1:16" s="17" customFormat="1" ht="20.25" customHeight="1">
      <c r="A17" s="114" t="s">
        <v>126</v>
      </c>
      <c r="B17" s="21">
        <f aca="true" t="shared" si="2" ref="B17:O17">SUM(B18)</f>
        <v>2742</v>
      </c>
      <c r="C17" s="21">
        <f t="shared" si="2"/>
        <v>222</v>
      </c>
      <c r="D17" s="21">
        <f t="shared" si="2"/>
        <v>195</v>
      </c>
      <c r="E17" s="21">
        <f t="shared" si="2"/>
        <v>632</v>
      </c>
      <c r="F17" s="21">
        <f t="shared" si="2"/>
        <v>139</v>
      </c>
      <c r="G17" s="21">
        <f t="shared" si="2"/>
        <v>135</v>
      </c>
      <c r="H17" s="21">
        <f t="shared" si="2"/>
        <v>47</v>
      </c>
      <c r="I17" s="21">
        <f t="shared" si="2"/>
        <v>71</v>
      </c>
      <c r="J17" s="21">
        <f t="shared" si="2"/>
        <v>57</v>
      </c>
      <c r="K17" s="21">
        <f t="shared" si="2"/>
        <v>0</v>
      </c>
      <c r="L17" s="21">
        <f t="shared" si="2"/>
        <v>0</v>
      </c>
      <c r="M17" s="21">
        <f t="shared" si="2"/>
        <v>1184</v>
      </c>
      <c r="N17" s="21">
        <f t="shared" si="2"/>
        <v>0</v>
      </c>
      <c r="O17" s="30">
        <f t="shared" si="2"/>
        <v>60</v>
      </c>
      <c r="P17" s="36"/>
    </row>
    <row r="18" spans="1:16" s="17" customFormat="1" ht="20.25" customHeight="1">
      <c r="A18" s="9" t="s">
        <v>181</v>
      </c>
      <c r="B18" s="35">
        <f>SUM(C18:O18)</f>
        <v>2742</v>
      </c>
      <c r="C18" s="35">
        <v>222</v>
      </c>
      <c r="D18" s="35">
        <v>195</v>
      </c>
      <c r="E18" s="35">
        <v>632</v>
      </c>
      <c r="F18" s="35">
        <v>139</v>
      </c>
      <c r="G18" s="35">
        <v>135</v>
      </c>
      <c r="H18" s="35">
        <v>47</v>
      </c>
      <c r="I18" s="35">
        <v>71</v>
      </c>
      <c r="J18" s="35">
        <v>57</v>
      </c>
      <c r="K18" s="35">
        <v>0</v>
      </c>
      <c r="L18" s="35">
        <v>0</v>
      </c>
      <c r="M18" s="35">
        <v>1184</v>
      </c>
      <c r="N18" s="35">
        <v>0</v>
      </c>
      <c r="O18" s="35">
        <v>60</v>
      </c>
      <c r="P18" s="36"/>
    </row>
    <row r="19" spans="1:16" s="17" customFormat="1" ht="20.25" customHeight="1">
      <c r="A19" s="11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</row>
    <row r="20" spans="1:16" s="17" customFormat="1" ht="20.25" customHeight="1">
      <c r="A20" s="114" t="s">
        <v>127</v>
      </c>
      <c r="B20" s="21">
        <f aca="true" t="shared" si="3" ref="B20:O20">SUM(B21:B22)</f>
        <v>2314</v>
      </c>
      <c r="C20" s="21">
        <f t="shared" si="3"/>
        <v>71</v>
      </c>
      <c r="D20" s="21">
        <f t="shared" si="3"/>
        <v>120</v>
      </c>
      <c r="E20" s="21">
        <f t="shared" si="3"/>
        <v>535</v>
      </c>
      <c r="F20" s="21">
        <f t="shared" si="3"/>
        <v>659</v>
      </c>
      <c r="G20" s="21">
        <f t="shared" si="3"/>
        <v>124</v>
      </c>
      <c r="H20" s="21">
        <f t="shared" si="3"/>
        <v>11</v>
      </c>
      <c r="I20" s="21">
        <f t="shared" si="3"/>
        <v>16</v>
      </c>
      <c r="J20" s="21">
        <f t="shared" si="3"/>
        <v>36</v>
      </c>
      <c r="K20" s="21">
        <f t="shared" si="3"/>
        <v>0</v>
      </c>
      <c r="L20" s="21">
        <f t="shared" si="3"/>
        <v>0</v>
      </c>
      <c r="M20" s="21">
        <f t="shared" si="3"/>
        <v>252</v>
      </c>
      <c r="N20" s="21">
        <f t="shared" si="3"/>
        <v>103</v>
      </c>
      <c r="O20" s="30">
        <f t="shared" si="3"/>
        <v>387</v>
      </c>
      <c r="P20" s="36"/>
    </row>
    <row r="21" spans="1:16" s="17" customFormat="1" ht="20.25" customHeight="1">
      <c r="A21" s="9" t="s">
        <v>184</v>
      </c>
      <c r="B21" s="35">
        <f>SUM(C21:O21)</f>
        <v>637</v>
      </c>
      <c r="C21" s="35">
        <v>29</v>
      </c>
      <c r="D21" s="35">
        <v>12</v>
      </c>
      <c r="E21" s="35">
        <v>105</v>
      </c>
      <c r="F21" s="35">
        <v>41</v>
      </c>
      <c r="G21" s="35">
        <v>17</v>
      </c>
      <c r="H21" s="35">
        <v>6</v>
      </c>
      <c r="I21" s="35">
        <v>2</v>
      </c>
      <c r="J21" s="35">
        <v>6</v>
      </c>
      <c r="K21" s="35">
        <v>0</v>
      </c>
      <c r="L21" s="35">
        <v>0</v>
      </c>
      <c r="M21" s="35">
        <v>252</v>
      </c>
      <c r="N21" s="35">
        <v>60</v>
      </c>
      <c r="O21" s="35">
        <v>107</v>
      </c>
      <c r="P21" s="36"/>
    </row>
    <row r="22" spans="1:16" s="17" customFormat="1" ht="20.25" customHeight="1">
      <c r="A22" s="9" t="s">
        <v>185</v>
      </c>
      <c r="B22" s="35">
        <f>SUM(C22:O22)</f>
        <v>1677</v>
      </c>
      <c r="C22" s="35">
        <v>42</v>
      </c>
      <c r="D22" s="35">
        <v>108</v>
      </c>
      <c r="E22" s="35">
        <v>430</v>
      </c>
      <c r="F22" s="35">
        <v>618</v>
      </c>
      <c r="G22" s="35">
        <v>107</v>
      </c>
      <c r="H22" s="35">
        <v>5</v>
      </c>
      <c r="I22" s="35">
        <v>14</v>
      </c>
      <c r="J22" s="35">
        <v>30</v>
      </c>
      <c r="K22" s="35">
        <v>0</v>
      </c>
      <c r="L22" s="35">
        <v>0</v>
      </c>
      <c r="M22" s="35">
        <v>0</v>
      </c>
      <c r="N22" s="35">
        <v>43</v>
      </c>
      <c r="O22" s="35">
        <v>280</v>
      </c>
      <c r="P22" s="36"/>
    </row>
    <row r="23" spans="1:16" s="17" customFormat="1" ht="20.25" customHeight="1">
      <c r="A23" s="11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6"/>
    </row>
    <row r="24" spans="1:15" ht="20.25" customHeight="1">
      <c r="A24" s="114" t="s">
        <v>186</v>
      </c>
      <c r="B24" s="21">
        <f aca="true" t="shared" si="4" ref="B24:O24">SUM(B25)</f>
        <v>2185</v>
      </c>
      <c r="C24" s="21">
        <f t="shared" si="4"/>
        <v>47</v>
      </c>
      <c r="D24" s="21">
        <f t="shared" si="4"/>
        <v>46</v>
      </c>
      <c r="E24" s="21">
        <f t="shared" si="4"/>
        <v>661</v>
      </c>
      <c r="F24" s="21">
        <f t="shared" si="4"/>
        <v>134</v>
      </c>
      <c r="G24" s="21">
        <f t="shared" si="4"/>
        <v>53</v>
      </c>
      <c r="H24" s="21">
        <f t="shared" si="4"/>
        <v>41</v>
      </c>
      <c r="I24" s="21">
        <f t="shared" si="4"/>
        <v>21</v>
      </c>
      <c r="J24" s="21">
        <f t="shared" si="4"/>
        <v>22</v>
      </c>
      <c r="K24" s="21">
        <f t="shared" si="4"/>
        <v>0</v>
      </c>
      <c r="L24" s="21">
        <f t="shared" si="4"/>
        <v>0</v>
      </c>
      <c r="M24" s="21">
        <f t="shared" si="4"/>
        <v>650</v>
      </c>
      <c r="N24" s="21">
        <f t="shared" si="4"/>
        <v>0</v>
      </c>
      <c r="O24" s="30">
        <f t="shared" si="4"/>
        <v>510</v>
      </c>
    </row>
    <row r="25" spans="1:16" s="17" customFormat="1" ht="20.25" customHeight="1">
      <c r="A25" s="9" t="s">
        <v>187</v>
      </c>
      <c r="B25" s="35">
        <f>SUM(C25:O25)</f>
        <v>2185</v>
      </c>
      <c r="C25" s="35">
        <v>47</v>
      </c>
      <c r="D25" s="35">
        <v>46</v>
      </c>
      <c r="E25" s="35">
        <v>661</v>
      </c>
      <c r="F25" s="35">
        <v>134</v>
      </c>
      <c r="G25" s="35">
        <v>53</v>
      </c>
      <c r="H25" s="35">
        <v>41</v>
      </c>
      <c r="I25" s="35">
        <v>21</v>
      </c>
      <c r="J25" s="35">
        <v>22</v>
      </c>
      <c r="K25" s="35">
        <v>0</v>
      </c>
      <c r="L25" s="35">
        <v>0</v>
      </c>
      <c r="M25" s="35">
        <v>650</v>
      </c>
      <c r="N25" s="35">
        <v>0</v>
      </c>
      <c r="O25" s="35">
        <v>510</v>
      </c>
      <c r="P25" s="36"/>
    </row>
    <row r="26" spans="1:16" s="17" customFormat="1" ht="20.25" customHeight="1">
      <c r="A26" s="11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s="17" customFormat="1" ht="20.25" customHeight="1">
      <c r="A27" s="114" t="s">
        <v>188</v>
      </c>
      <c r="B27" s="21">
        <f aca="true" t="shared" si="5" ref="B27:O27">SUM(B28)</f>
        <v>956</v>
      </c>
      <c r="C27" s="21">
        <f t="shared" si="5"/>
        <v>8</v>
      </c>
      <c r="D27" s="21">
        <f t="shared" si="5"/>
        <v>14</v>
      </c>
      <c r="E27" s="21">
        <f t="shared" si="5"/>
        <v>745</v>
      </c>
      <c r="F27" s="21">
        <f t="shared" si="5"/>
        <v>0</v>
      </c>
      <c r="G27" s="21">
        <f t="shared" si="5"/>
        <v>27</v>
      </c>
      <c r="H27" s="21">
        <f t="shared" si="5"/>
        <v>6</v>
      </c>
      <c r="I27" s="21">
        <f t="shared" si="5"/>
        <v>1</v>
      </c>
      <c r="J27" s="21">
        <f t="shared" si="5"/>
        <v>9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30">
        <f t="shared" si="5"/>
        <v>146</v>
      </c>
      <c r="P27" s="36"/>
    </row>
    <row r="28" spans="1:16" s="17" customFormat="1" ht="20.25" customHeight="1">
      <c r="A28" s="9" t="s">
        <v>189</v>
      </c>
      <c r="B28" s="35">
        <f>SUM(C28:O28)</f>
        <v>956</v>
      </c>
      <c r="C28" s="35">
        <v>8</v>
      </c>
      <c r="D28" s="35">
        <v>14</v>
      </c>
      <c r="E28" s="35">
        <v>745</v>
      </c>
      <c r="F28" s="35">
        <v>0</v>
      </c>
      <c r="G28" s="35">
        <v>27</v>
      </c>
      <c r="H28" s="35">
        <v>6</v>
      </c>
      <c r="I28" s="35">
        <v>1</v>
      </c>
      <c r="J28" s="35">
        <v>9</v>
      </c>
      <c r="K28" s="35">
        <v>0</v>
      </c>
      <c r="L28" s="35">
        <v>0</v>
      </c>
      <c r="M28" s="35">
        <v>0</v>
      </c>
      <c r="N28" s="35">
        <v>0</v>
      </c>
      <c r="O28" s="35">
        <v>146</v>
      </c>
      <c r="P28" s="36"/>
    </row>
    <row r="29" spans="1:16" s="17" customFormat="1" ht="20.25" customHeight="1">
      <c r="A29" s="11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s="17" customFormat="1" ht="20.25" customHeight="1">
      <c r="A30" s="114" t="s">
        <v>190</v>
      </c>
      <c r="B30" s="21">
        <f aca="true" t="shared" si="6" ref="B30:O30">SUM(B31:B32)</f>
        <v>1598</v>
      </c>
      <c r="C30" s="21">
        <f t="shared" si="6"/>
        <v>39</v>
      </c>
      <c r="D30" s="21">
        <f t="shared" si="6"/>
        <v>34</v>
      </c>
      <c r="E30" s="21">
        <f t="shared" si="6"/>
        <v>471</v>
      </c>
      <c r="F30" s="21">
        <f t="shared" si="6"/>
        <v>112</v>
      </c>
      <c r="G30" s="21">
        <f t="shared" si="6"/>
        <v>65</v>
      </c>
      <c r="H30" s="21">
        <f t="shared" si="6"/>
        <v>23</v>
      </c>
      <c r="I30" s="21">
        <f t="shared" si="6"/>
        <v>33</v>
      </c>
      <c r="J30" s="21">
        <f t="shared" si="6"/>
        <v>24</v>
      </c>
      <c r="K30" s="21">
        <f t="shared" si="6"/>
        <v>148</v>
      </c>
      <c r="L30" s="21">
        <f t="shared" si="6"/>
        <v>28</v>
      </c>
      <c r="M30" s="21">
        <f t="shared" si="6"/>
        <v>519</v>
      </c>
      <c r="N30" s="21">
        <f t="shared" si="6"/>
        <v>0</v>
      </c>
      <c r="O30" s="30">
        <f t="shared" si="6"/>
        <v>102</v>
      </c>
      <c r="P30" s="36"/>
    </row>
    <row r="31" spans="1:16" s="17" customFormat="1" ht="20.25" customHeight="1">
      <c r="A31" s="9" t="s">
        <v>191</v>
      </c>
      <c r="B31" s="35">
        <f>SUM(C31:O31)</f>
        <v>793</v>
      </c>
      <c r="C31" s="35">
        <v>19</v>
      </c>
      <c r="D31" s="35">
        <v>11</v>
      </c>
      <c r="E31" s="35">
        <v>270</v>
      </c>
      <c r="F31" s="35">
        <v>78</v>
      </c>
      <c r="G31" s="35">
        <v>22</v>
      </c>
      <c r="H31" s="35">
        <v>13</v>
      </c>
      <c r="I31" s="35">
        <v>7</v>
      </c>
      <c r="J31" s="35">
        <v>9</v>
      </c>
      <c r="K31" s="35">
        <v>0</v>
      </c>
      <c r="L31" s="35">
        <v>0</v>
      </c>
      <c r="M31" s="35">
        <v>307</v>
      </c>
      <c r="N31" s="35">
        <v>0</v>
      </c>
      <c r="O31" s="35">
        <v>57</v>
      </c>
      <c r="P31" s="36"/>
    </row>
    <row r="32" spans="1:16" s="17" customFormat="1" ht="20.25" customHeight="1">
      <c r="A32" s="9" t="s">
        <v>192</v>
      </c>
      <c r="B32" s="35">
        <f>SUM(C32:O32)</f>
        <v>805</v>
      </c>
      <c r="C32" s="35">
        <v>20</v>
      </c>
      <c r="D32" s="35">
        <v>23</v>
      </c>
      <c r="E32" s="35">
        <v>201</v>
      </c>
      <c r="F32" s="35">
        <v>34</v>
      </c>
      <c r="G32" s="35">
        <v>43</v>
      </c>
      <c r="H32" s="35">
        <v>10</v>
      </c>
      <c r="I32" s="35">
        <v>26</v>
      </c>
      <c r="J32" s="35">
        <v>15</v>
      </c>
      <c r="K32" s="35">
        <v>148</v>
      </c>
      <c r="L32" s="35">
        <v>28</v>
      </c>
      <c r="M32" s="35">
        <v>212</v>
      </c>
      <c r="N32" s="35">
        <v>0</v>
      </c>
      <c r="O32" s="35">
        <v>45</v>
      </c>
      <c r="P32" s="36"/>
    </row>
    <row r="33" spans="1:16" s="17" customFormat="1" ht="20.25" customHeight="1">
      <c r="A33" s="11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</row>
    <row r="34" spans="1:15" ht="20.25" customHeight="1">
      <c r="A34" s="114" t="s">
        <v>193</v>
      </c>
      <c r="B34" s="21">
        <f aca="true" t="shared" si="7" ref="B34:O34">SUM(B35:B36)</f>
        <v>2889</v>
      </c>
      <c r="C34" s="21">
        <f t="shared" si="7"/>
        <v>130</v>
      </c>
      <c r="D34" s="21">
        <f t="shared" si="7"/>
        <v>72</v>
      </c>
      <c r="E34" s="21">
        <f t="shared" si="7"/>
        <v>1255</v>
      </c>
      <c r="F34" s="21">
        <f t="shared" si="7"/>
        <v>137</v>
      </c>
      <c r="G34" s="21">
        <f t="shared" si="7"/>
        <v>57</v>
      </c>
      <c r="H34" s="21">
        <f t="shared" si="7"/>
        <v>35</v>
      </c>
      <c r="I34" s="21">
        <f t="shared" si="7"/>
        <v>41</v>
      </c>
      <c r="J34" s="21">
        <f t="shared" si="7"/>
        <v>47</v>
      </c>
      <c r="K34" s="21">
        <f t="shared" si="7"/>
        <v>0</v>
      </c>
      <c r="L34" s="21">
        <f t="shared" si="7"/>
        <v>0</v>
      </c>
      <c r="M34" s="21">
        <f t="shared" si="7"/>
        <v>750</v>
      </c>
      <c r="N34" s="21">
        <f t="shared" si="7"/>
        <v>0</v>
      </c>
      <c r="O34" s="30">
        <f t="shared" si="7"/>
        <v>365</v>
      </c>
    </row>
    <row r="35" spans="1:16" s="17" customFormat="1" ht="15">
      <c r="A35" s="9" t="s">
        <v>194</v>
      </c>
      <c r="B35" s="35">
        <f>SUM(C35:O35)</f>
        <v>2415</v>
      </c>
      <c r="C35" s="35">
        <v>63</v>
      </c>
      <c r="D35" s="35">
        <v>35</v>
      </c>
      <c r="E35" s="35">
        <v>915</v>
      </c>
      <c r="F35" s="35">
        <v>129</v>
      </c>
      <c r="G35" s="35">
        <v>54</v>
      </c>
      <c r="H35" s="35">
        <v>29</v>
      </c>
      <c r="I35" s="35">
        <v>38</v>
      </c>
      <c r="J35" s="35">
        <v>40</v>
      </c>
      <c r="K35" s="35">
        <v>0</v>
      </c>
      <c r="L35" s="35">
        <v>0</v>
      </c>
      <c r="M35" s="35">
        <v>750</v>
      </c>
      <c r="N35" s="35">
        <v>0</v>
      </c>
      <c r="O35" s="35">
        <v>362</v>
      </c>
      <c r="P35" s="36"/>
    </row>
    <row r="36" spans="1:16" s="17" customFormat="1" ht="20.25" customHeight="1">
      <c r="A36" s="9" t="s">
        <v>195</v>
      </c>
      <c r="B36" s="35">
        <f>SUM(C36:O36)</f>
        <v>474</v>
      </c>
      <c r="C36" s="35">
        <v>67</v>
      </c>
      <c r="D36" s="35">
        <v>37</v>
      </c>
      <c r="E36" s="35">
        <v>340</v>
      </c>
      <c r="F36" s="35">
        <v>8</v>
      </c>
      <c r="G36" s="35">
        <v>3</v>
      </c>
      <c r="H36" s="35">
        <v>6</v>
      </c>
      <c r="I36" s="35">
        <v>3</v>
      </c>
      <c r="J36" s="35">
        <v>7</v>
      </c>
      <c r="K36" s="35">
        <v>0</v>
      </c>
      <c r="L36" s="35">
        <v>0</v>
      </c>
      <c r="M36" s="35">
        <v>0</v>
      </c>
      <c r="N36" s="35">
        <v>0</v>
      </c>
      <c r="O36" s="35">
        <v>3</v>
      </c>
      <c r="P36" s="36"/>
    </row>
    <row r="37" spans="1:16" s="17" customFormat="1" ht="20.25" customHeight="1">
      <c r="A37" s="11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3"/>
      <c r="O37" s="33"/>
      <c r="P37" s="36"/>
    </row>
    <row r="38" spans="1:15" ht="20.25" customHeight="1">
      <c r="A38" s="114" t="s">
        <v>196</v>
      </c>
      <c r="B38" s="21">
        <f aca="true" t="shared" si="8" ref="B38:O38">SUM(B39)</f>
        <v>3012</v>
      </c>
      <c r="C38" s="21">
        <f t="shared" si="8"/>
        <v>112</v>
      </c>
      <c r="D38" s="21">
        <f t="shared" si="8"/>
        <v>56</v>
      </c>
      <c r="E38" s="21">
        <f t="shared" si="8"/>
        <v>878</v>
      </c>
      <c r="F38" s="21">
        <f t="shared" si="8"/>
        <v>119</v>
      </c>
      <c r="G38" s="21">
        <f t="shared" si="8"/>
        <v>38</v>
      </c>
      <c r="H38" s="21">
        <f t="shared" si="8"/>
        <v>51</v>
      </c>
      <c r="I38" s="21">
        <f t="shared" si="8"/>
        <v>75</v>
      </c>
      <c r="J38" s="21">
        <f t="shared" si="8"/>
        <v>139</v>
      </c>
      <c r="K38" s="21">
        <f t="shared" si="8"/>
        <v>0</v>
      </c>
      <c r="L38" s="21">
        <f t="shared" si="8"/>
        <v>0</v>
      </c>
      <c r="M38" s="21">
        <f t="shared" si="8"/>
        <v>1028</v>
      </c>
      <c r="N38" s="21">
        <f t="shared" si="8"/>
        <v>5</v>
      </c>
      <c r="O38" s="30">
        <f t="shared" si="8"/>
        <v>511</v>
      </c>
    </row>
    <row r="39" spans="1:16" s="17" customFormat="1" ht="20.25" customHeight="1">
      <c r="A39" s="9" t="s">
        <v>197</v>
      </c>
      <c r="B39" s="35">
        <f>SUM(C39:O39)</f>
        <v>3012</v>
      </c>
      <c r="C39" s="35">
        <v>112</v>
      </c>
      <c r="D39" s="35">
        <v>56</v>
      </c>
      <c r="E39" s="35">
        <v>878</v>
      </c>
      <c r="F39" s="35">
        <v>119</v>
      </c>
      <c r="G39" s="35">
        <v>38</v>
      </c>
      <c r="H39" s="35">
        <v>51</v>
      </c>
      <c r="I39" s="35">
        <v>75</v>
      </c>
      <c r="J39" s="35">
        <v>139</v>
      </c>
      <c r="K39" s="35">
        <v>0</v>
      </c>
      <c r="L39" s="35">
        <v>0</v>
      </c>
      <c r="M39" s="35">
        <v>1028</v>
      </c>
      <c r="N39" s="35">
        <v>5</v>
      </c>
      <c r="O39" s="35">
        <v>511</v>
      </c>
      <c r="P39" s="36"/>
    </row>
    <row r="40" spans="1:16" s="17" customFormat="1" ht="20.25" customHeight="1">
      <c r="A40" s="11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6"/>
    </row>
    <row r="41" spans="1:15" ht="20.25" customHeight="1">
      <c r="A41" s="114" t="s">
        <v>198</v>
      </c>
      <c r="B41" s="21">
        <f aca="true" t="shared" si="9" ref="B41:O41">SUM(B42:B43)</f>
        <v>1142</v>
      </c>
      <c r="C41" s="21">
        <f t="shared" si="9"/>
        <v>17</v>
      </c>
      <c r="D41" s="21">
        <f t="shared" si="9"/>
        <v>33</v>
      </c>
      <c r="E41" s="21">
        <f t="shared" si="9"/>
        <v>778</v>
      </c>
      <c r="F41" s="21">
        <f t="shared" si="9"/>
        <v>165</v>
      </c>
      <c r="G41" s="21">
        <f t="shared" si="9"/>
        <v>34</v>
      </c>
      <c r="H41" s="21">
        <f t="shared" si="9"/>
        <v>7</v>
      </c>
      <c r="I41" s="21">
        <f t="shared" si="9"/>
        <v>12</v>
      </c>
      <c r="J41" s="21">
        <f t="shared" si="9"/>
        <v>24</v>
      </c>
      <c r="K41" s="21">
        <f t="shared" si="9"/>
        <v>0</v>
      </c>
      <c r="L41" s="21">
        <f t="shared" si="9"/>
        <v>0</v>
      </c>
      <c r="M41" s="21">
        <f t="shared" si="9"/>
        <v>0</v>
      </c>
      <c r="N41" s="21">
        <f t="shared" si="9"/>
        <v>1</v>
      </c>
      <c r="O41" s="30">
        <f t="shared" si="9"/>
        <v>71</v>
      </c>
    </row>
    <row r="42" spans="1:16" s="42" customFormat="1" ht="20.25" customHeight="1">
      <c r="A42" s="9" t="s">
        <v>199</v>
      </c>
      <c r="B42" s="35">
        <f>SUM(C42:O42)</f>
        <v>839</v>
      </c>
      <c r="C42" s="35">
        <v>17</v>
      </c>
      <c r="D42" s="35">
        <v>23</v>
      </c>
      <c r="E42" s="35">
        <v>564</v>
      </c>
      <c r="F42" s="35">
        <v>123</v>
      </c>
      <c r="G42" s="35">
        <v>23</v>
      </c>
      <c r="H42" s="35">
        <v>5</v>
      </c>
      <c r="I42" s="35">
        <v>5</v>
      </c>
      <c r="J42" s="35">
        <v>19</v>
      </c>
      <c r="K42" s="35">
        <v>0</v>
      </c>
      <c r="L42" s="35">
        <v>0</v>
      </c>
      <c r="M42" s="35">
        <v>0</v>
      </c>
      <c r="N42" s="35">
        <v>0</v>
      </c>
      <c r="O42" s="35">
        <v>60</v>
      </c>
      <c r="P42" s="41"/>
    </row>
    <row r="43" spans="1:16" s="44" customFormat="1" ht="20.25" customHeight="1">
      <c r="A43" s="9" t="s">
        <v>200</v>
      </c>
      <c r="B43" s="35">
        <f>SUM(C43:O43)</f>
        <v>303</v>
      </c>
      <c r="C43" s="35">
        <v>0</v>
      </c>
      <c r="D43" s="35">
        <v>10</v>
      </c>
      <c r="E43" s="35">
        <v>214</v>
      </c>
      <c r="F43" s="35">
        <v>42</v>
      </c>
      <c r="G43" s="35">
        <v>11</v>
      </c>
      <c r="H43" s="35">
        <v>2</v>
      </c>
      <c r="I43" s="35">
        <v>7</v>
      </c>
      <c r="J43" s="35">
        <v>5</v>
      </c>
      <c r="K43" s="35">
        <v>0</v>
      </c>
      <c r="L43" s="35">
        <v>0</v>
      </c>
      <c r="M43" s="35">
        <v>0</v>
      </c>
      <c r="N43" s="35">
        <v>1</v>
      </c>
      <c r="O43" s="35">
        <v>11</v>
      </c>
      <c r="P43" s="43"/>
    </row>
    <row r="44" spans="1:16" s="44" customFormat="1" ht="20.25" customHeight="1">
      <c r="A44" s="11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3"/>
    </row>
    <row r="45" spans="1:16" s="44" customFormat="1" ht="20.25" customHeight="1">
      <c r="A45" s="114" t="s">
        <v>201</v>
      </c>
      <c r="B45" s="21">
        <f aca="true" t="shared" si="10" ref="B45:O45">SUM(B46:B47)</f>
        <v>651</v>
      </c>
      <c r="C45" s="21">
        <f t="shared" si="10"/>
        <v>9</v>
      </c>
      <c r="D45" s="21">
        <f t="shared" si="10"/>
        <v>7</v>
      </c>
      <c r="E45" s="21">
        <f t="shared" si="10"/>
        <v>418</v>
      </c>
      <c r="F45" s="21">
        <f t="shared" si="10"/>
        <v>39</v>
      </c>
      <c r="G45" s="21">
        <f t="shared" si="10"/>
        <v>13</v>
      </c>
      <c r="H45" s="21">
        <f t="shared" si="10"/>
        <v>8</v>
      </c>
      <c r="I45" s="21">
        <f t="shared" si="10"/>
        <v>2</v>
      </c>
      <c r="J45" s="21">
        <f t="shared" si="10"/>
        <v>5</v>
      </c>
      <c r="K45" s="21">
        <f t="shared" si="10"/>
        <v>6</v>
      </c>
      <c r="L45" s="21">
        <f t="shared" si="10"/>
        <v>1</v>
      </c>
      <c r="M45" s="21">
        <f t="shared" si="10"/>
        <v>0</v>
      </c>
      <c r="N45" s="21">
        <f t="shared" si="10"/>
        <v>6</v>
      </c>
      <c r="O45" s="30">
        <f t="shared" si="10"/>
        <v>137</v>
      </c>
      <c r="P45" s="43"/>
    </row>
    <row r="46" spans="1:16" s="17" customFormat="1" ht="20.25" customHeight="1">
      <c r="A46" s="9" t="s">
        <v>202</v>
      </c>
      <c r="B46" s="35">
        <f>SUM(C46:O46)</f>
        <v>359</v>
      </c>
      <c r="C46" s="35">
        <v>5</v>
      </c>
      <c r="D46" s="35">
        <v>5</v>
      </c>
      <c r="E46" s="35">
        <v>190</v>
      </c>
      <c r="F46" s="35">
        <v>19</v>
      </c>
      <c r="G46" s="35">
        <v>9</v>
      </c>
      <c r="H46" s="35">
        <v>3</v>
      </c>
      <c r="I46" s="35">
        <v>0</v>
      </c>
      <c r="J46" s="35">
        <v>4</v>
      </c>
      <c r="K46" s="35">
        <v>0</v>
      </c>
      <c r="L46" s="35">
        <v>0</v>
      </c>
      <c r="M46" s="35">
        <v>0</v>
      </c>
      <c r="N46" s="35">
        <v>0</v>
      </c>
      <c r="O46" s="35">
        <v>124</v>
      </c>
      <c r="P46" s="36"/>
    </row>
    <row r="47" spans="1:16" s="17" customFormat="1" ht="20.25" customHeight="1">
      <c r="A47" s="9" t="s">
        <v>203</v>
      </c>
      <c r="B47" s="35">
        <f>SUM(C47:O47)</f>
        <v>292</v>
      </c>
      <c r="C47" s="35">
        <v>4</v>
      </c>
      <c r="D47" s="35">
        <v>2</v>
      </c>
      <c r="E47" s="35">
        <v>228</v>
      </c>
      <c r="F47" s="35">
        <v>20</v>
      </c>
      <c r="G47" s="35">
        <v>4</v>
      </c>
      <c r="H47" s="35">
        <v>5</v>
      </c>
      <c r="I47" s="35">
        <v>2</v>
      </c>
      <c r="J47" s="35">
        <v>1</v>
      </c>
      <c r="K47" s="35">
        <v>6</v>
      </c>
      <c r="L47" s="35">
        <v>1</v>
      </c>
      <c r="M47" s="35">
        <v>0</v>
      </c>
      <c r="N47" s="35">
        <v>6</v>
      </c>
      <c r="O47" s="35">
        <v>13</v>
      </c>
      <c r="P47" s="36"/>
    </row>
    <row r="48" spans="1:16" s="17" customFormat="1" ht="20.25" customHeight="1">
      <c r="A48" s="11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6"/>
    </row>
    <row r="49" spans="1:15" ht="20.25" customHeight="1">
      <c r="A49" s="114" t="s">
        <v>204</v>
      </c>
      <c r="B49" s="21">
        <f aca="true" t="shared" si="11" ref="B49:O49">SUM(B50:B51)</f>
        <v>1270</v>
      </c>
      <c r="C49" s="21">
        <f t="shared" si="11"/>
        <v>22</v>
      </c>
      <c r="D49" s="21">
        <f t="shared" si="11"/>
        <v>13</v>
      </c>
      <c r="E49" s="21">
        <f t="shared" si="11"/>
        <v>808</v>
      </c>
      <c r="F49" s="21">
        <f t="shared" si="11"/>
        <v>0</v>
      </c>
      <c r="G49" s="21">
        <f t="shared" si="11"/>
        <v>4</v>
      </c>
      <c r="H49" s="21">
        <f t="shared" si="11"/>
        <v>10</v>
      </c>
      <c r="I49" s="21">
        <f t="shared" si="11"/>
        <v>0</v>
      </c>
      <c r="J49" s="21">
        <f t="shared" si="11"/>
        <v>3</v>
      </c>
      <c r="K49" s="21">
        <f t="shared" si="11"/>
        <v>0</v>
      </c>
      <c r="L49" s="21">
        <f t="shared" si="11"/>
        <v>0</v>
      </c>
      <c r="M49" s="21">
        <f t="shared" si="11"/>
        <v>55</v>
      </c>
      <c r="N49" s="21">
        <f t="shared" si="11"/>
        <v>309</v>
      </c>
      <c r="O49" s="30">
        <f t="shared" si="11"/>
        <v>46</v>
      </c>
    </row>
    <row r="50" spans="1:16" s="17" customFormat="1" ht="20.25" customHeight="1">
      <c r="A50" s="9" t="s">
        <v>91</v>
      </c>
      <c r="B50" s="35">
        <f>SUM(C50:O50)</f>
        <v>1084</v>
      </c>
      <c r="C50" s="35">
        <v>15</v>
      </c>
      <c r="D50" s="35">
        <v>11</v>
      </c>
      <c r="E50" s="35">
        <v>775</v>
      </c>
      <c r="F50" s="35">
        <v>0</v>
      </c>
      <c r="G50" s="35">
        <v>0</v>
      </c>
      <c r="H50" s="35">
        <v>9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268</v>
      </c>
      <c r="O50" s="35">
        <v>6</v>
      </c>
      <c r="P50" s="36"/>
    </row>
    <row r="51" spans="1:16" s="17" customFormat="1" ht="20.25" customHeight="1">
      <c r="A51" s="9" t="s">
        <v>92</v>
      </c>
      <c r="B51" s="35">
        <f>SUM(C51:O51)</f>
        <v>186</v>
      </c>
      <c r="C51" s="35">
        <v>7</v>
      </c>
      <c r="D51" s="35">
        <v>2</v>
      </c>
      <c r="E51" s="35">
        <v>33</v>
      </c>
      <c r="F51" s="35">
        <v>0</v>
      </c>
      <c r="G51" s="35">
        <v>4</v>
      </c>
      <c r="H51" s="35">
        <v>1</v>
      </c>
      <c r="I51" s="35">
        <v>0</v>
      </c>
      <c r="J51" s="35">
        <v>3</v>
      </c>
      <c r="K51" s="35">
        <v>0</v>
      </c>
      <c r="L51" s="35">
        <v>0</v>
      </c>
      <c r="M51" s="35">
        <v>55</v>
      </c>
      <c r="N51" s="35">
        <v>41</v>
      </c>
      <c r="O51" s="35">
        <v>40</v>
      </c>
      <c r="P51" s="36"/>
    </row>
    <row r="52" spans="1:16" s="17" customFormat="1" ht="20.25" customHeight="1">
      <c r="A52" s="11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</row>
    <row r="53" spans="1:15" ht="20.25" customHeight="1">
      <c r="A53" s="114" t="s">
        <v>128</v>
      </c>
      <c r="B53" s="21">
        <f aca="true" t="shared" si="12" ref="B53:O53">SUM(B54)+B55</f>
        <v>843</v>
      </c>
      <c r="C53" s="21">
        <f t="shared" si="12"/>
        <v>14</v>
      </c>
      <c r="D53" s="21">
        <f t="shared" si="12"/>
        <v>35</v>
      </c>
      <c r="E53" s="21">
        <f t="shared" si="12"/>
        <v>524</v>
      </c>
      <c r="F53" s="21">
        <f t="shared" si="12"/>
        <v>39</v>
      </c>
      <c r="G53" s="21">
        <f t="shared" si="12"/>
        <v>49</v>
      </c>
      <c r="H53" s="21">
        <f t="shared" si="12"/>
        <v>3</v>
      </c>
      <c r="I53" s="21">
        <f t="shared" si="12"/>
        <v>22</v>
      </c>
      <c r="J53" s="21">
        <f t="shared" si="12"/>
        <v>10</v>
      </c>
      <c r="K53" s="21">
        <f t="shared" si="12"/>
        <v>89</v>
      </c>
      <c r="L53" s="21">
        <f t="shared" si="12"/>
        <v>1</v>
      </c>
      <c r="M53" s="21">
        <f t="shared" si="12"/>
        <v>0</v>
      </c>
      <c r="N53" s="21">
        <f t="shared" si="12"/>
        <v>41</v>
      </c>
      <c r="O53" s="30">
        <f t="shared" si="12"/>
        <v>16</v>
      </c>
    </row>
    <row r="54" spans="1:16" s="17" customFormat="1" ht="20.25" customHeight="1">
      <c r="A54" s="9" t="s">
        <v>94</v>
      </c>
      <c r="B54" s="35">
        <f>SUM(C54:O54)</f>
        <v>687</v>
      </c>
      <c r="C54" s="35">
        <v>14</v>
      </c>
      <c r="D54" s="35">
        <v>33</v>
      </c>
      <c r="E54" s="35">
        <v>429</v>
      </c>
      <c r="F54" s="35">
        <v>28</v>
      </c>
      <c r="G54" s="35">
        <v>46</v>
      </c>
      <c r="H54" s="35">
        <v>3</v>
      </c>
      <c r="I54" s="35">
        <v>21</v>
      </c>
      <c r="J54" s="35">
        <v>7</v>
      </c>
      <c r="K54" s="35">
        <v>89</v>
      </c>
      <c r="L54" s="35">
        <v>1</v>
      </c>
      <c r="M54" s="35">
        <v>0</v>
      </c>
      <c r="N54" s="35">
        <v>0</v>
      </c>
      <c r="O54" s="35">
        <v>16</v>
      </c>
      <c r="P54" s="36"/>
    </row>
    <row r="55" spans="1:16" s="17" customFormat="1" ht="20.25" customHeight="1">
      <c r="A55" s="9" t="s">
        <v>95</v>
      </c>
      <c r="B55" s="35">
        <f>SUM(C55:O55)</f>
        <v>156</v>
      </c>
      <c r="C55" s="35">
        <v>0</v>
      </c>
      <c r="D55" s="35">
        <v>2</v>
      </c>
      <c r="E55" s="35">
        <v>95</v>
      </c>
      <c r="F55" s="35">
        <v>11</v>
      </c>
      <c r="G55" s="35">
        <v>3</v>
      </c>
      <c r="H55" s="35">
        <v>0</v>
      </c>
      <c r="I55" s="35">
        <v>1</v>
      </c>
      <c r="J55" s="35">
        <v>3</v>
      </c>
      <c r="K55" s="35">
        <v>0</v>
      </c>
      <c r="L55" s="35">
        <v>0</v>
      </c>
      <c r="M55" s="35">
        <v>0</v>
      </c>
      <c r="N55" s="35">
        <v>41</v>
      </c>
      <c r="O55" s="35">
        <v>0</v>
      </c>
      <c r="P55" s="36"/>
    </row>
    <row r="56" spans="1:16" s="17" customFormat="1" ht="20.25" customHeight="1">
      <c r="A56" s="11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</row>
    <row r="57" spans="1:16" s="17" customFormat="1" ht="20.25" customHeight="1">
      <c r="A57" s="114" t="s">
        <v>129</v>
      </c>
      <c r="B57" s="21">
        <f aca="true" t="shared" si="13" ref="B57:O57">SUM(B58:B60)</f>
        <v>829</v>
      </c>
      <c r="C57" s="21">
        <f t="shared" si="13"/>
        <v>11</v>
      </c>
      <c r="D57" s="21">
        <f t="shared" si="13"/>
        <v>81</v>
      </c>
      <c r="E57" s="21">
        <f t="shared" si="13"/>
        <v>327</v>
      </c>
      <c r="F57" s="21">
        <f t="shared" si="13"/>
        <v>46</v>
      </c>
      <c r="G57" s="21">
        <f t="shared" si="13"/>
        <v>19</v>
      </c>
      <c r="H57" s="21">
        <f t="shared" si="13"/>
        <v>7</v>
      </c>
      <c r="I57" s="21">
        <f t="shared" si="13"/>
        <v>2</v>
      </c>
      <c r="J57" s="21">
        <f t="shared" si="13"/>
        <v>13</v>
      </c>
      <c r="K57" s="21">
        <f t="shared" si="13"/>
        <v>0</v>
      </c>
      <c r="L57" s="21">
        <f t="shared" si="13"/>
        <v>0</v>
      </c>
      <c r="M57" s="21">
        <f t="shared" si="13"/>
        <v>176</v>
      </c>
      <c r="N57" s="21">
        <f t="shared" si="13"/>
        <v>100</v>
      </c>
      <c r="O57" s="30">
        <f t="shared" si="13"/>
        <v>47</v>
      </c>
      <c r="P57" s="36"/>
    </row>
    <row r="58" spans="1:15" ht="20.25" customHeight="1">
      <c r="A58" s="9" t="s">
        <v>98</v>
      </c>
      <c r="B58" s="35">
        <f>SUM(C58:O58)</f>
        <v>175</v>
      </c>
      <c r="C58" s="35">
        <v>4</v>
      </c>
      <c r="D58" s="35">
        <v>6</v>
      </c>
      <c r="E58" s="35">
        <v>119</v>
      </c>
      <c r="F58" s="35">
        <v>4</v>
      </c>
      <c r="G58" s="35">
        <v>3</v>
      </c>
      <c r="H58" s="35">
        <v>1</v>
      </c>
      <c r="I58" s="35">
        <v>1</v>
      </c>
      <c r="J58" s="35">
        <v>2</v>
      </c>
      <c r="K58" s="35">
        <v>0</v>
      </c>
      <c r="L58" s="35">
        <v>0</v>
      </c>
      <c r="M58" s="35">
        <v>0</v>
      </c>
      <c r="N58" s="35">
        <v>0</v>
      </c>
      <c r="O58" s="35">
        <v>35</v>
      </c>
    </row>
    <row r="59" spans="1:16" s="17" customFormat="1" ht="20.25" customHeight="1">
      <c r="A59" s="9" t="s">
        <v>99</v>
      </c>
      <c r="B59" s="35">
        <f>SUM(C59:O59)</f>
        <v>173</v>
      </c>
      <c r="C59" s="35">
        <v>5</v>
      </c>
      <c r="D59" s="35">
        <v>3</v>
      </c>
      <c r="E59" s="35">
        <v>109</v>
      </c>
      <c r="F59" s="35">
        <v>2</v>
      </c>
      <c r="G59" s="35">
        <v>10</v>
      </c>
      <c r="H59" s="35">
        <v>3</v>
      </c>
      <c r="I59" s="35">
        <v>0</v>
      </c>
      <c r="J59" s="35">
        <v>4</v>
      </c>
      <c r="K59" s="35">
        <v>0</v>
      </c>
      <c r="L59" s="35">
        <v>0</v>
      </c>
      <c r="M59" s="35">
        <v>0</v>
      </c>
      <c r="N59" s="35">
        <v>25</v>
      </c>
      <c r="O59" s="35">
        <v>12</v>
      </c>
      <c r="P59" s="36"/>
    </row>
    <row r="60" spans="1:16" s="17" customFormat="1" ht="20.25" customHeight="1">
      <c r="A60" s="9" t="s">
        <v>97</v>
      </c>
      <c r="B60" s="35">
        <f>SUM(C60:O60)</f>
        <v>481</v>
      </c>
      <c r="C60" s="35">
        <v>2</v>
      </c>
      <c r="D60" s="35">
        <v>72</v>
      </c>
      <c r="E60" s="35">
        <v>99</v>
      </c>
      <c r="F60" s="35">
        <v>40</v>
      </c>
      <c r="G60" s="35">
        <v>6</v>
      </c>
      <c r="H60" s="35">
        <v>3</v>
      </c>
      <c r="I60" s="35">
        <v>1</v>
      </c>
      <c r="J60" s="35">
        <v>7</v>
      </c>
      <c r="K60" s="35">
        <v>0</v>
      </c>
      <c r="L60" s="35">
        <v>0</v>
      </c>
      <c r="M60" s="35">
        <v>176</v>
      </c>
      <c r="N60" s="35">
        <v>75</v>
      </c>
      <c r="O60" s="35">
        <v>0</v>
      </c>
      <c r="P60" s="36"/>
    </row>
    <row r="61" spans="1:16" s="17" customFormat="1" ht="20.25" customHeight="1">
      <c r="A61" s="11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6"/>
    </row>
    <row r="62" spans="1:15" ht="20.25" customHeight="1">
      <c r="A62" s="114" t="s">
        <v>130</v>
      </c>
      <c r="B62" s="21">
        <f aca="true" t="shared" si="14" ref="B62:O62">SUM(B63)</f>
        <v>704</v>
      </c>
      <c r="C62" s="21">
        <f t="shared" si="14"/>
        <v>19</v>
      </c>
      <c r="D62" s="21">
        <f t="shared" si="14"/>
        <v>6</v>
      </c>
      <c r="E62" s="21">
        <f t="shared" si="14"/>
        <v>283</v>
      </c>
      <c r="F62" s="21">
        <f t="shared" si="14"/>
        <v>0</v>
      </c>
      <c r="G62" s="21">
        <f t="shared" si="14"/>
        <v>51</v>
      </c>
      <c r="H62" s="21">
        <f t="shared" si="14"/>
        <v>7</v>
      </c>
      <c r="I62" s="21">
        <f t="shared" si="14"/>
        <v>13</v>
      </c>
      <c r="J62" s="21">
        <f t="shared" si="14"/>
        <v>12</v>
      </c>
      <c r="K62" s="21">
        <f t="shared" si="14"/>
        <v>0</v>
      </c>
      <c r="L62" s="21">
        <f t="shared" si="14"/>
        <v>0</v>
      </c>
      <c r="M62" s="21">
        <f t="shared" si="14"/>
        <v>254</v>
      </c>
      <c r="N62" s="21">
        <f t="shared" si="14"/>
        <v>0</v>
      </c>
      <c r="O62" s="30">
        <f t="shared" si="14"/>
        <v>59</v>
      </c>
    </row>
    <row r="63" spans="1:16" s="17" customFormat="1" ht="20.25" customHeight="1">
      <c r="A63" s="9" t="s">
        <v>101</v>
      </c>
      <c r="B63" s="35">
        <f>SUM(C63:O63)</f>
        <v>704</v>
      </c>
      <c r="C63" s="35">
        <v>19</v>
      </c>
      <c r="D63" s="35">
        <v>6</v>
      </c>
      <c r="E63" s="35">
        <v>283</v>
      </c>
      <c r="F63" s="35">
        <v>0</v>
      </c>
      <c r="G63" s="35">
        <v>51</v>
      </c>
      <c r="H63" s="35">
        <v>7</v>
      </c>
      <c r="I63" s="35">
        <v>13</v>
      </c>
      <c r="J63" s="35">
        <v>12</v>
      </c>
      <c r="K63" s="35">
        <v>0</v>
      </c>
      <c r="L63" s="35">
        <v>0</v>
      </c>
      <c r="M63" s="35">
        <v>254</v>
      </c>
      <c r="N63" s="35">
        <v>0</v>
      </c>
      <c r="O63" s="35">
        <v>59</v>
      </c>
      <c r="P63" s="36"/>
    </row>
    <row r="64" spans="1:16" s="17" customFormat="1" ht="20.25" customHeight="1">
      <c r="A64" s="11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</row>
    <row r="65" spans="1:16" s="17" customFormat="1" ht="20.25" customHeight="1">
      <c r="A65" s="114" t="s">
        <v>131</v>
      </c>
      <c r="B65" s="21">
        <f aca="true" t="shared" si="15" ref="B65:O65">SUM(B66)</f>
        <v>1075</v>
      </c>
      <c r="C65" s="21">
        <f t="shared" si="15"/>
        <v>35</v>
      </c>
      <c r="D65" s="21">
        <f t="shared" si="15"/>
        <v>8</v>
      </c>
      <c r="E65" s="21">
        <f t="shared" si="15"/>
        <v>498</v>
      </c>
      <c r="F65" s="21">
        <f t="shared" si="15"/>
        <v>25</v>
      </c>
      <c r="G65" s="21">
        <f t="shared" si="15"/>
        <v>24</v>
      </c>
      <c r="H65" s="21">
        <f t="shared" si="15"/>
        <v>8</v>
      </c>
      <c r="I65" s="21">
        <f t="shared" si="15"/>
        <v>25</v>
      </c>
      <c r="J65" s="21">
        <f t="shared" si="15"/>
        <v>13</v>
      </c>
      <c r="K65" s="21">
        <f t="shared" si="15"/>
        <v>1</v>
      </c>
      <c r="L65" s="21">
        <f t="shared" si="15"/>
        <v>0</v>
      </c>
      <c r="M65" s="21">
        <f t="shared" si="15"/>
        <v>391</v>
      </c>
      <c r="N65" s="21">
        <f t="shared" si="15"/>
        <v>0</v>
      </c>
      <c r="O65" s="30">
        <f t="shared" si="15"/>
        <v>47</v>
      </c>
      <c r="P65" s="36"/>
    </row>
    <row r="66" spans="1:16" s="17" customFormat="1" ht="20.25" customHeight="1">
      <c r="A66" s="9" t="s">
        <v>103</v>
      </c>
      <c r="B66" s="35">
        <f>SUM(C66:O66)</f>
        <v>1075</v>
      </c>
      <c r="C66" s="35">
        <v>35</v>
      </c>
      <c r="D66" s="35">
        <v>8</v>
      </c>
      <c r="E66" s="35">
        <v>498</v>
      </c>
      <c r="F66" s="35">
        <v>25</v>
      </c>
      <c r="G66" s="35">
        <v>24</v>
      </c>
      <c r="H66" s="35">
        <v>8</v>
      </c>
      <c r="I66" s="35">
        <v>25</v>
      </c>
      <c r="J66" s="35">
        <v>13</v>
      </c>
      <c r="K66" s="35">
        <v>1</v>
      </c>
      <c r="L66" s="35">
        <v>0</v>
      </c>
      <c r="M66" s="35">
        <v>391</v>
      </c>
      <c r="N66" s="35">
        <v>0</v>
      </c>
      <c r="O66" s="35">
        <v>47</v>
      </c>
      <c r="P66" s="36"/>
    </row>
    <row r="67" spans="1:15" ht="20.25" customHeight="1">
      <c r="A67" s="116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109"/>
    </row>
    <row r="68" spans="1:15" ht="20.25" customHeight="1">
      <c r="A68" s="16" t="s">
        <v>132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9"/>
      <c r="O68" s="19"/>
    </row>
    <row r="69" ht="20.25" customHeight="1">
      <c r="E69" s="19"/>
    </row>
    <row r="70" ht="20.25" customHeight="1">
      <c r="E70" s="19"/>
    </row>
    <row r="71" ht="20.25" customHeight="1">
      <c r="E71" s="19"/>
    </row>
    <row r="72" ht="20.25" customHeight="1">
      <c r="E72" s="19"/>
    </row>
    <row r="73" ht="20.25" customHeight="1">
      <c r="E73" s="19"/>
    </row>
    <row r="74" ht="20.25" customHeight="1">
      <c r="E74" s="19"/>
    </row>
  </sheetData>
  <sheetProtection/>
  <mergeCells count="1">
    <mergeCell ref="A3:O3"/>
  </mergeCells>
  <printOptions horizontalCentered="1" verticalCentered="1"/>
  <pageMargins left="0" right="0" top="0" bottom="0" header="0" footer="0"/>
  <pageSetup horizontalDpi="600" verticalDpi="600" orientation="landscape" scale="3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56"/>
  <sheetViews>
    <sheetView tabSelected="1" workbookViewId="0" topLeftCell="A1">
      <selection activeCell="H30" sqref="H30"/>
    </sheetView>
  </sheetViews>
  <sheetFormatPr defaultColWidth="11.57421875" defaultRowHeight="12.75"/>
  <cols>
    <col min="1" max="1" width="67.8515625" style="2" customWidth="1"/>
    <col min="2" max="2" width="14.140625" style="2" customWidth="1"/>
    <col min="3" max="3" width="22.7109375" style="2" customWidth="1"/>
    <col min="4" max="16384" width="11.421875" style="2" customWidth="1"/>
  </cols>
  <sheetData>
    <row r="1" ht="15">
      <c r="A1" s="1" t="s">
        <v>29</v>
      </c>
    </row>
    <row r="2" ht="15">
      <c r="A2" s="1"/>
    </row>
    <row r="3" spans="1:3" ht="15">
      <c r="A3" s="93" t="s">
        <v>53</v>
      </c>
      <c r="B3" s="93"/>
      <c r="C3" s="93"/>
    </row>
    <row r="4" spans="1:3" ht="15">
      <c r="A4" s="49"/>
      <c r="B4" s="49"/>
      <c r="C4" s="49"/>
    </row>
    <row r="5" spans="1:3" ht="15">
      <c r="A5" s="125"/>
      <c r="B5" s="125"/>
      <c r="C5" s="125"/>
    </row>
    <row r="6" spans="1:3" ht="27.75" customHeight="1">
      <c r="A6" s="130" t="s">
        <v>162</v>
      </c>
      <c r="B6" s="131" t="s">
        <v>163</v>
      </c>
      <c r="C6" s="130" t="s">
        <v>54</v>
      </c>
    </row>
    <row r="7" spans="1:3" ht="15">
      <c r="A7" s="4"/>
      <c r="B7" s="5"/>
      <c r="C7" s="3"/>
    </row>
    <row r="8" spans="1:3" ht="15">
      <c r="A8" s="6"/>
      <c r="B8" s="7"/>
      <c r="C8" s="6"/>
    </row>
    <row r="9" spans="1:3" ht="15">
      <c r="A9" s="3" t="s">
        <v>163</v>
      </c>
      <c r="B9" s="5">
        <f>SUM(B11:B37)</f>
        <v>10264</v>
      </c>
      <c r="C9" s="3" t="s">
        <v>55</v>
      </c>
    </row>
    <row r="10" spans="1:3" ht="15">
      <c r="A10" s="6"/>
      <c r="B10" s="8"/>
      <c r="C10" s="6"/>
    </row>
    <row r="11" spans="1:3" ht="15">
      <c r="A11" s="9" t="s">
        <v>175</v>
      </c>
      <c r="B11" s="8">
        <v>382</v>
      </c>
      <c r="C11" s="10" t="s">
        <v>56</v>
      </c>
    </row>
    <row r="12" spans="1:3" ht="15">
      <c r="A12" s="9" t="s">
        <v>176</v>
      </c>
      <c r="B12" s="8">
        <v>283</v>
      </c>
      <c r="C12" s="10" t="s">
        <v>57</v>
      </c>
    </row>
    <row r="13" spans="1:3" ht="15">
      <c r="A13" s="9" t="s">
        <v>177</v>
      </c>
      <c r="B13" s="8">
        <v>530</v>
      </c>
      <c r="C13" s="10" t="s">
        <v>58</v>
      </c>
    </row>
    <row r="14" spans="1:3" ht="15">
      <c r="A14" s="9" t="s">
        <v>178</v>
      </c>
      <c r="B14" s="8">
        <v>256</v>
      </c>
      <c r="C14" s="10" t="s">
        <v>59</v>
      </c>
    </row>
    <row r="15" spans="1:3" ht="15">
      <c r="A15" s="9" t="s">
        <v>181</v>
      </c>
      <c r="B15" s="8">
        <v>632</v>
      </c>
      <c r="C15" s="10" t="s">
        <v>60</v>
      </c>
    </row>
    <row r="16" spans="1:3" ht="15">
      <c r="A16" s="9" t="s">
        <v>184</v>
      </c>
      <c r="B16" s="8">
        <v>105</v>
      </c>
      <c r="C16" s="10" t="s">
        <v>61</v>
      </c>
    </row>
    <row r="17" spans="1:3" ht="15">
      <c r="A17" s="9" t="s">
        <v>185</v>
      </c>
      <c r="B17" s="8">
        <v>430</v>
      </c>
      <c r="C17" s="10" t="s">
        <v>60</v>
      </c>
    </row>
    <row r="18" spans="1:3" ht="15">
      <c r="A18" s="9" t="s">
        <v>187</v>
      </c>
      <c r="B18" s="8">
        <v>661</v>
      </c>
      <c r="C18" s="10" t="s">
        <v>62</v>
      </c>
    </row>
    <row r="19" spans="1:3" ht="15">
      <c r="A19" s="9" t="s">
        <v>189</v>
      </c>
      <c r="B19" s="8">
        <v>745</v>
      </c>
      <c r="C19" s="10" t="s">
        <v>63</v>
      </c>
    </row>
    <row r="20" spans="1:3" ht="15">
      <c r="A20" s="9" t="s">
        <v>191</v>
      </c>
      <c r="B20" s="8">
        <v>270</v>
      </c>
      <c r="C20" s="10" t="s">
        <v>64</v>
      </c>
    </row>
    <row r="21" spans="1:3" ht="15">
      <c r="A21" s="9" t="s">
        <v>192</v>
      </c>
      <c r="B21" s="8">
        <v>201</v>
      </c>
      <c r="C21" s="10" t="s">
        <v>65</v>
      </c>
    </row>
    <row r="22" spans="1:3" ht="15">
      <c r="A22" s="9" t="s">
        <v>194</v>
      </c>
      <c r="B22" s="8">
        <v>915</v>
      </c>
      <c r="C22" s="10" t="s">
        <v>66</v>
      </c>
    </row>
    <row r="23" spans="1:3" ht="15">
      <c r="A23" s="9" t="s">
        <v>195</v>
      </c>
      <c r="B23" s="8">
        <v>340</v>
      </c>
      <c r="C23" s="10" t="s">
        <v>67</v>
      </c>
    </row>
    <row r="24" spans="1:3" ht="15">
      <c r="A24" s="9" t="s">
        <v>197</v>
      </c>
      <c r="B24" s="11">
        <v>878</v>
      </c>
      <c r="C24" s="12" t="s">
        <v>61</v>
      </c>
    </row>
    <row r="25" spans="1:3" ht="15">
      <c r="A25" s="9" t="s">
        <v>199</v>
      </c>
      <c r="B25" s="8">
        <v>564</v>
      </c>
      <c r="C25" s="10" t="s">
        <v>68</v>
      </c>
    </row>
    <row r="26" spans="1:3" ht="15">
      <c r="A26" s="9" t="s">
        <v>200</v>
      </c>
      <c r="B26" s="8">
        <v>214</v>
      </c>
      <c r="C26" s="12" t="s">
        <v>69</v>
      </c>
    </row>
    <row r="27" spans="1:3" ht="15">
      <c r="A27" s="9" t="s">
        <v>202</v>
      </c>
      <c r="B27" s="8">
        <v>190</v>
      </c>
      <c r="C27" s="12" t="s">
        <v>70</v>
      </c>
    </row>
    <row r="28" spans="1:3" ht="15">
      <c r="A28" s="9" t="s">
        <v>203</v>
      </c>
      <c r="B28" s="8">
        <v>228</v>
      </c>
      <c r="C28" s="12" t="s">
        <v>71</v>
      </c>
    </row>
    <row r="29" spans="1:3" ht="15">
      <c r="A29" s="9" t="s">
        <v>91</v>
      </c>
      <c r="B29" s="8">
        <v>775</v>
      </c>
      <c r="C29" s="12" t="s">
        <v>72</v>
      </c>
    </row>
    <row r="30" spans="1:3" ht="15">
      <c r="A30" s="9" t="s">
        <v>92</v>
      </c>
      <c r="B30" s="8">
        <v>33</v>
      </c>
      <c r="C30" s="12" t="s">
        <v>73</v>
      </c>
    </row>
    <row r="31" spans="1:3" ht="15">
      <c r="A31" s="9" t="s">
        <v>94</v>
      </c>
      <c r="B31" s="8">
        <v>429</v>
      </c>
      <c r="C31" s="12" t="s">
        <v>74</v>
      </c>
    </row>
    <row r="32" spans="1:3" ht="15">
      <c r="A32" s="9" t="s">
        <v>95</v>
      </c>
      <c r="B32" s="8">
        <v>95</v>
      </c>
      <c r="C32" s="10" t="s">
        <v>75</v>
      </c>
    </row>
    <row r="33" spans="1:3" ht="15">
      <c r="A33" s="9" t="s">
        <v>97</v>
      </c>
      <c r="B33" s="8">
        <v>99</v>
      </c>
      <c r="C33" s="10" t="s">
        <v>76</v>
      </c>
    </row>
    <row r="34" spans="1:3" ht="15">
      <c r="A34" s="9" t="s">
        <v>98</v>
      </c>
      <c r="B34" s="8">
        <v>119</v>
      </c>
      <c r="C34" s="10" t="s">
        <v>72</v>
      </c>
    </row>
    <row r="35" spans="1:3" ht="15">
      <c r="A35" s="9" t="s">
        <v>99</v>
      </c>
      <c r="B35" s="8">
        <v>109</v>
      </c>
      <c r="C35" s="10" t="s">
        <v>77</v>
      </c>
    </row>
    <row r="36" spans="1:3" ht="15">
      <c r="A36" s="9" t="s">
        <v>101</v>
      </c>
      <c r="B36" s="8">
        <v>283</v>
      </c>
      <c r="C36" s="10" t="s">
        <v>55</v>
      </c>
    </row>
    <row r="37" spans="1:3" ht="15">
      <c r="A37" s="13" t="s">
        <v>103</v>
      </c>
      <c r="B37" s="14">
        <v>498</v>
      </c>
      <c r="C37" s="15" t="s">
        <v>62</v>
      </c>
    </row>
    <row r="38" spans="1:3" ht="15">
      <c r="A38" s="16" t="s">
        <v>132</v>
      </c>
      <c r="C38" s="6"/>
    </row>
    <row r="39" ht="15">
      <c r="C39" s="6"/>
    </row>
    <row r="40" ht="15">
      <c r="C40" s="6"/>
    </row>
    <row r="41" ht="15">
      <c r="C41" s="6"/>
    </row>
    <row r="42" ht="15">
      <c r="C42" s="6"/>
    </row>
    <row r="43" ht="15">
      <c r="C43" s="6"/>
    </row>
    <row r="44" ht="15">
      <c r="C44" s="6"/>
    </row>
    <row r="45" ht="15">
      <c r="C45" s="6"/>
    </row>
    <row r="46" ht="15">
      <c r="C46" s="6"/>
    </row>
    <row r="47" ht="15">
      <c r="C47" s="6"/>
    </row>
    <row r="48" ht="15">
      <c r="C48" s="6"/>
    </row>
    <row r="49" ht="15">
      <c r="C49" s="6"/>
    </row>
    <row r="50" ht="15">
      <c r="C50" s="6"/>
    </row>
    <row r="51" ht="15">
      <c r="C51" s="6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</sheetData>
  <sheetProtection/>
  <mergeCells count="1">
    <mergeCell ref="A3:C3"/>
  </mergeCells>
  <printOptions horizontalCentered="1" verticalCentered="1"/>
  <pageMargins left="0" right="0" top="0" bottom="0" header="0" footer="0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2013-08-22T21:08:46Z</cp:lastPrinted>
  <dcterms:created xsi:type="dcterms:W3CDTF">2013-05-10T20:53:04Z</dcterms:created>
  <dcterms:modified xsi:type="dcterms:W3CDTF">2013-11-18T19:04:00Z</dcterms:modified>
  <cp:category/>
  <cp:version/>
  <cp:contentType/>
  <cp:contentStatus/>
</cp:coreProperties>
</file>